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codeName="{4D1C537B-E38A-612A-F078-A93A15B4B7F4}"/>
  <workbookPr updateLinks="never" codeName="ThisWorkbook" defaultThemeVersion="124226"/>
  <mc:AlternateContent xmlns:mc="http://schemas.openxmlformats.org/markup-compatibility/2006">
    <mc:Choice Requires="x15">
      <x15ac:absPath xmlns:x15ac="http://schemas.microsoft.com/office/spreadsheetml/2010/11/ac" url="C:\Users\laurem\Documents\certification\HP keymark\DOC\"/>
    </mc:Choice>
  </mc:AlternateContent>
  <xr:revisionPtr revIDLastSave="0" documentId="13_ncr:1_{B6A191B1-A9D1-4239-B819-B417B305B3AE}" xr6:coauthVersionLast="47" xr6:coauthVersionMax="47" xr10:uidLastSave="{00000000-0000-0000-0000-000000000000}"/>
  <workbookProtection workbookAlgorithmName="SHA-512" workbookHashValue="AbScIo9wb5wNWw2Qq7pwqDumngWIxa/nTbsft0M0NpN6dZ/3dtItKbfGDxS/QM/sko7ni0SLx39XFlz/WE912A==" workbookSaltValue="laIEUsjFq1m2taZr8o+PQg==" workbookSpinCount="100000" lockStructure="1"/>
  <bookViews>
    <workbookView xWindow="-120" yWindow="-120" windowWidth="29040" windowHeight="15840" tabRatio="606" xr2:uid="{00000000-000D-0000-FFFF-FFFF00000000}"/>
  </bookViews>
  <sheets>
    <sheet name="How to use the SCOP tool" sheetId="12" r:id="rId1"/>
    <sheet name="SCOP water_based HP average" sheetId="7" r:id="rId2"/>
    <sheet name="SCOP water_based HP warmer" sheetId="9" r:id="rId3"/>
    <sheet name="SCOP water_based HP colder" sheetId="4" r:id="rId4"/>
    <sheet name="SEER water_based HP" sheetId="13" r:id="rId5"/>
  </sheets>
  <functionGroups builtInGroupCount="19"/>
  <externalReferences>
    <externalReference r:id="rId6"/>
  </externalReferences>
  <definedNames>
    <definedName name="_xlnm._FilterDatabase" localSheetId="1" hidden="1">'SCOP water_based HP average'!#REF!</definedName>
    <definedName name="_xlnm._FilterDatabase" localSheetId="3" hidden="1">'SCOP water_based HP colder'!#REF!</definedName>
    <definedName name="_xlnm._FilterDatabase" localSheetId="2" hidden="1">'SCOP water_based HP warmer'!#REF!</definedName>
    <definedName name="_xlnm._FilterDatabase" localSheetId="4" hidden="1">'SEER water_based HP'!#REF!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7" l="1"/>
  <c r="J61" i="7"/>
  <c r="D54" i="13"/>
  <c r="C31" i="13"/>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B31" i="13"/>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D74" i="4" l="1"/>
  <c r="C36" i="9" l="1"/>
  <c r="C37" i="9" s="1"/>
  <c r="C38" i="9" s="1"/>
  <c r="C39" i="9" s="1"/>
  <c r="C40" i="9" s="1"/>
  <c r="C41" i="9" s="1"/>
  <c r="C42" i="9" s="1"/>
  <c r="C43" i="9" s="1"/>
  <c r="C44" i="9" s="1"/>
  <c r="C45" i="9" s="1"/>
  <c r="C46" i="9" s="1"/>
  <c r="C47" i="9" s="1"/>
  <c r="C48" i="9" s="1"/>
  <c r="B36" i="9"/>
  <c r="B37" i="9" s="1"/>
  <c r="B38" i="9" s="1"/>
  <c r="B39" i="9" s="1"/>
  <c r="B40" i="9" s="1"/>
  <c r="B41" i="9" s="1"/>
  <c r="B42" i="9" s="1"/>
  <c r="B43" i="9" s="1"/>
  <c r="B44" i="9" s="1"/>
  <c r="B45" i="9" s="1"/>
  <c r="B46" i="9" s="1"/>
  <c r="B47" i="9" s="1"/>
  <c r="B48" i="9" s="1"/>
  <c r="D49" i="9"/>
</calcChain>
</file>

<file path=xl/sharedStrings.xml><?xml version="1.0" encoding="utf-8"?>
<sst xmlns="http://schemas.openxmlformats.org/spreadsheetml/2006/main" count="435" uniqueCount="174">
  <si>
    <t>Performance data</t>
  </si>
  <si>
    <t>Condition</t>
  </si>
  <si>
    <t>Outdoor air T°C</t>
  </si>
  <si>
    <t>Reference conditions</t>
  </si>
  <si>
    <t>°C</t>
  </si>
  <si>
    <t>kW</t>
  </si>
  <si>
    <t>Part load ratio %</t>
  </si>
  <si>
    <t>CR</t>
  </si>
  <si>
    <t>A</t>
  </si>
  <si>
    <t>B</t>
  </si>
  <si>
    <t>C</t>
  </si>
  <si>
    <t>D</t>
  </si>
  <si>
    <t>j</t>
  </si>
  <si>
    <t xml:space="preserve">Bin </t>
  </si>
  <si>
    <t>Tj</t>
  </si>
  <si>
    <t xml:space="preserve">Hours </t>
  </si>
  <si>
    <t>hj</t>
  </si>
  <si>
    <t>-</t>
  </si>
  <si>
    <t>kWh</t>
  </si>
  <si>
    <t>Part load ratio</t>
  </si>
  <si>
    <t>%</t>
  </si>
  <si>
    <t>Thermostat off</t>
  </si>
  <si>
    <t>Stand by</t>
  </si>
  <si>
    <t>Off mode</t>
  </si>
  <si>
    <t>Cranckase heater</t>
  </si>
  <si>
    <t>P * h      (kWh)</t>
  </si>
  <si>
    <t>Climate</t>
  </si>
  <si>
    <t>average</t>
  </si>
  <si>
    <t>TOL</t>
  </si>
  <si>
    <t>Annual heating demand</t>
  </si>
  <si>
    <t>Electric back up  heater</t>
  </si>
  <si>
    <t>SCOPon</t>
  </si>
  <si>
    <t>SCOP</t>
  </si>
  <si>
    <t>Hours</t>
  </si>
  <si>
    <t>hours</t>
  </si>
  <si>
    <t>Tdesignh</t>
  </si>
  <si>
    <t>Operating modes for reversible units</t>
  </si>
  <si>
    <t>Operating modes for heating only</t>
  </si>
  <si>
    <t>G</t>
  </si>
  <si>
    <r>
      <t>C</t>
    </r>
    <r>
      <rPr>
        <vertAlign val="subscript"/>
        <sz val="12"/>
        <rFont val="Trebuchet MS"/>
        <family val="2"/>
      </rPr>
      <t>dh</t>
    </r>
  </si>
  <si>
    <t>Power input (W)</t>
  </si>
  <si>
    <t>Bin calculation</t>
  </si>
  <si>
    <t>Water outlet temperature</t>
  </si>
  <si>
    <t>Temperature application</t>
  </si>
  <si>
    <t>Water flow</t>
  </si>
  <si>
    <t>fixed</t>
  </si>
  <si>
    <t>variable</t>
  </si>
  <si>
    <t>35°C</t>
  </si>
  <si>
    <t>55°C</t>
  </si>
  <si>
    <t>Declared Capacity (kW)</t>
  </si>
  <si>
    <t>Part load (kW)</t>
  </si>
  <si>
    <t>Type of heat pump</t>
  </si>
  <si>
    <t>water-to-water</t>
  </si>
  <si>
    <t>brine-to-water</t>
  </si>
  <si>
    <t>staged</t>
  </si>
  <si>
    <t>warmer</t>
  </si>
  <si>
    <t>colder</t>
  </si>
  <si>
    <t>23/18°C</t>
  </si>
  <si>
    <t>12/7°C</t>
  </si>
  <si>
    <t>Capacity control</t>
  </si>
  <si>
    <t>HHE</t>
  </si>
  <si>
    <t>QH</t>
  </si>
  <si>
    <r>
      <rPr>
        <b/>
        <sz val="14"/>
        <rFont val="Symbol"/>
        <family val="1"/>
        <charset val="2"/>
      </rPr>
      <t>h</t>
    </r>
    <r>
      <rPr>
        <b/>
        <vertAlign val="subscript"/>
        <sz val="14"/>
        <rFont val="Trebuchet MS"/>
        <family val="2"/>
      </rPr>
      <t>s</t>
    </r>
  </si>
  <si>
    <r>
      <t>COP</t>
    </r>
    <r>
      <rPr>
        <vertAlign val="subscript"/>
        <sz val="12"/>
        <rFont val="Trebuchet MS"/>
        <family val="2"/>
      </rPr>
      <t>bin</t>
    </r>
  </si>
  <si>
    <r>
      <t>Declared COP</t>
    </r>
    <r>
      <rPr>
        <vertAlign val="subscript"/>
        <sz val="12"/>
        <rFont val="Trebuchet MS"/>
        <family val="2"/>
      </rPr>
      <t>d</t>
    </r>
  </si>
  <si>
    <r>
      <t>pl(T</t>
    </r>
    <r>
      <rPr>
        <vertAlign val="subscript"/>
        <sz val="12"/>
        <rFont val="Trebuchet MS"/>
        <family val="2"/>
      </rPr>
      <t>j</t>
    </r>
    <r>
      <rPr>
        <sz val="12"/>
        <rFont val="Trebuchet MS"/>
        <family val="2"/>
      </rPr>
      <t>)</t>
    </r>
  </si>
  <si>
    <r>
      <t>COP</t>
    </r>
    <r>
      <rPr>
        <vertAlign val="subscript"/>
        <sz val="12"/>
        <rFont val="Trebuchet MS"/>
        <family val="2"/>
      </rPr>
      <t>bin</t>
    </r>
    <r>
      <rPr>
        <sz val="12"/>
        <rFont val="Trebuchet MS"/>
        <family val="2"/>
      </rPr>
      <t>(T</t>
    </r>
    <r>
      <rPr>
        <vertAlign val="subscript"/>
        <sz val="12"/>
        <rFont val="Trebuchet MS"/>
        <family val="2"/>
      </rPr>
      <t>j</t>
    </r>
    <r>
      <rPr>
        <sz val="12"/>
        <rFont val="Trebuchet MS"/>
        <family val="2"/>
      </rPr>
      <t>)</t>
    </r>
  </si>
  <si>
    <r>
      <t>elbu(T</t>
    </r>
    <r>
      <rPr>
        <vertAlign val="subscript"/>
        <sz val="12"/>
        <rFont val="Trebuchet MS"/>
        <family val="2"/>
      </rPr>
      <t>j</t>
    </r>
    <r>
      <rPr>
        <sz val="12"/>
        <rFont val="Trebuchet MS"/>
        <family val="2"/>
      </rPr>
      <t>)</t>
    </r>
  </si>
  <si>
    <r>
      <t>h</t>
    </r>
    <r>
      <rPr>
        <vertAlign val="subscript"/>
        <sz val="12"/>
        <rFont val="Trebuchet MS"/>
        <family val="2"/>
      </rPr>
      <t>j</t>
    </r>
    <r>
      <rPr>
        <sz val="12"/>
        <rFont val="Trebuchet MS"/>
        <family val="2"/>
      </rPr>
      <t xml:space="preserve"> * P</t>
    </r>
    <r>
      <rPr>
        <vertAlign val="subscript"/>
        <sz val="12"/>
        <rFont val="Trebuchet MS"/>
        <family val="2"/>
      </rPr>
      <t>h</t>
    </r>
    <r>
      <rPr>
        <sz val="12"/>
        <rFont val="Trebuchet MS"/>
        <family val="2"/>
      </rPr>
      <t>(T</t>
    </r>
    <r>
      <rPr>
        <vertAlign val="subscript"/>
        <sz val="12"/>
        <rFont val="Trebuchet MS"/>
        <family val="2"/>
      </rPr>
      <t>j</t>
    </r>
    <r>
      <rPr>
        <sz val="12"/>
        <rFont val="Trebuchet MS"/>
        <family val="2"/>
      </rPr>
      <t>)</t>
    </r>
  </si>
  <si>
    <t>Heat load (kW)</t>
  </si>
  <si>
    <r>
      <t>P</t>
    </r>
    <r>
      <rPr>
        <vertAlign val="subscript"/>
        <sz val="12"/>
        <rFont val="Trebuchet MS"/>
        <family val="2"/>
      </rPr>
      <t>h</t>
    </r>
    <r>
      <rPr>
        <sz val="12"/>
        <rFont val="Trebuchet MS"/>
        <family val="2"/>
      </rPr>
      <t>(T</t>
    </r>
    <r>
      <rPr>
        <vertAlign val="subscript"/>
        <sz val="12"/>
        <rFont val="Trebuchet MS"/>
        <family val="2"/>
      </rPr>
      <t>j</t>
    </r>
    <r>
      <rPr>
        <sz val="12"/>
        <rFont val="Trebuchet MS"/>
        <family val="2"/>
      </rPr>
      <t>)</t>
    </r>
  </si>
  <si>
    <t>Hea load covered by the heat pump</t>
  </si>
  <si>
    <t>Outdoor air temperature</t>
  </si>
  <si>
    <t>Tbiv</t>
  </si>
  <si>
    <t>DX-to-water</t>
  </si>
  <si>
    <t>outdoor air-to-water</t>
  </si>
  <si>
    <t>Product designation</t>
  </si>
  <si>
    <t>Manufacturer</t>
  </si>
  <si>
    <t>Product reference</t>
  </si>
  <si>
    <t>Auxiliary power consumptions</t>
  </si>
  <si>
    <t xml:space="preserve">Energy Efficiency </t>
  </si>
  <si>
    <t>heating only</t>
  </si>
  <si>
    <t>reversible</t>
  </si>
  <si>
    <t>Auxiliairy power consumptions</t>
  </si>
  <si>
    <t>Outdoor air temp.</t>
  </si>
  <si>
    <t>Heat demand (kW)</t>
  </si>
  <si>
    <t>Ph(tj)</t>
  </si>
  <si>
    <t>elbu(Tj)</t>
  </si>
  <si>
    <t>hj * Ph(Tj)</t>
  </si>
  <si>
    <t>Part Load (kW)</t>
  </si>
  <si>
    <t>Part load ratio (%)</t>
  </si>
  <si>
    <t>Calculation of energy efficiency - Average climate</t>
  </si>
  <si>
    <t>Calculation of energy efficiency - Warmer climate</t>
  </si>
  <si>
    <t>Calculation of energy efficiency - Colder climate</t>
  </si>
  <si>
    <t>Power input
 (W)</t>
  </si>
  <si>
    <t>Power input 
(W)</t>
  </si>
  <si>
    <t>P * h      
(kWh)</t>
  </si>
  <si>
    <t>Operating mode</t>
  </si>
  <si>
    <t>exhaust air-to-water</t>
  </si>
  <si>
    <t>P * h     
 (kWh)</t>
  </si>
  <si>
    <t xml:space="preserve">Heat load </t>
  </si>
  <si>
    <t xml:space="preserve">kW </t>
  </si>
  <si>
    <t>For each tab</t>
  </si>
  <si>
    <t>One tab per climate</t>
  </si>
  <si>
    <t>All coloured cells shall be filled in, because they are used for the calculations.</t>
  </si>
  <si>
    <t>Results : Energy efficiency</t>
  </si>
  <si>
    <t>To reset all calculations, click on "Reset" button : all input data and calculations will be reset</t>
  </si>
  <si>
    <t>Error messages</t>
  </si>
  <si>
    <t>Correct the data and click again on "Calculate"</t>
  </si>
  <si>
    <t>Some cells shall be filled in by using a selected list of options</t>
  </si>
  <si>
    <t>Calculate / Reset</t>
  </si>
  <si>
    <t>To launch the calculations, click on "Calculate" button</t>
  </si>
  <si>
    <t>All grey cells are optional to fill in ; they provide information on the unit for which the calculation is made</t>
  </si>
  <si>
    <t>F(Tbiv)</t>
  </si>
  <si>
    <t>In case of error in input data, an error message will appear, once the calculation is launched by clicking on Calculate"</t>
  </si>
  <si>
    <t>Inlet / outlet water temperatures for testing</t>
  </si>
  <si>
    <t>Inlet/outlet water temperatures for testing</t>
  </si>
  <si>
    <r>
      <t>Q</t>
    </r>
    <r>
      <rPr>
        <b/>
        <vertAlign val="subscript"/>
        <sz val="12"/>
        <rFont val="Trebuchet MS"/>
        <family val="2"/>
      </rPr>
      <t>HE</t>
    </r>
    <r>
      <rPr>
        <b/>
        <sz val="12"/>
        <rFont val="Trebuchet MS"/>
        <family val="2"/>
      </rPr>
      <t xml:space="preserve"> (kWh)</t>
    </r>
  </si>
  <si>
    <r>
      <t>H</t>
    </r>
    <r>
      <rPr>
        <vertAlign val="subscript"/>
        <sz val="12"/>
        <rFont val="Trebuchet MS"/>
        <family val="2"/>
      </rPr>
      <t>HE</t>
    </r>
  </si>
  <si>
    <r>
      <t>Q</t>
    </r>
    <r>
      <rPr>
        <vertAlign val="subscript"/>
        <sz val="12"/>
        <rFont val="Trebuchet MS"/>
        <family val="2"/>
      </rPr>
      <t>H</t>
    </r>
  </si>
  <si>
    <t>fossil fuel</t>
  </si>
  <si>
    <t>electricity</t>
  </si>
  <si>
    <t>Backup heater</t>
  </si>
  <si>
    <t>Back up  heater</t>
  </si>
  <si>
    <t>Annual energy consumption</t>
  </si>
  <si>
    <r>
      <t>COP</t>
    </r>
    <r>
      <rPr>
        <vertAlign val="subscript"/>
        <sz val="12"/>
        <rFont val="Trebuchet MS"/>
        <family val="2"/>
      </rPr>
      <t>bin</t>
    </r>
    <r>
      <rPr>
        <sz val="12"/>
        <rFont val="Trebuchet MS"/>
        <family val="2"/>
      </rPr>
      <t>(Tj)</t>
    </r>
  </si>
  <si>
    <t>Fossil fuel backup efficiency</t>
  </si>
  <si>
    <t>P * h             (kWh)</t>
  </si>
  <si>
    <t>P * h              (kWh)</t>
  </si>
  <si>
    <t>Heat load covered by the heat pump</t>
  </si>
  <si>
    <t>Cells of columns B to D are blocked and values cannot be changed</t>
  </si>
  <si>
    <t>Energy Efficiency</t>
  </si>
  <si>
    <t>Tdesignc</t>
  </si>
  <si>
    <t>Pdesignc</t>
  </si>
  <si>
    <r>
      <t>H</t>
    </r>
    <r>
      <rPr>
        <vertAlign val="subscript"/>
        <sz val="12"/>
        <rFont val="Trebuchet MS"/>
        <family val="2"/>
      </rPr>
      <t>CE</t>
    </r>
  </si>
  <si>
    <r>
      <t>Q</t>
    </r>
    <r>
      <rPr>
        <vertAlign val="subscript"/>
        <sz val="12"/>
        <rFont val="Trebuchet MS"/>
        <family val="2"/>
      </rPr>
      <t>C</t>
    </r>
  </si>
  <si>
    <t>SEERon</t>
  </si>
  <si>
    <t>SEER</t>
  </si>
  <si>
    <r>
      <t>Q</t>
    </r>
    <r>
      <rPr>
        <b/>
        <vertAlign val="subscript"/>
        <sz val="12"/>
        <rFont val="Trebuchet MS"/>
        <family val="2"/>
      </rPr>
      <t>CE</t>
    </r>
    <r>
      <rPr>
        <b/>
        <sz val="12"/>
        <rFont val="Trebuchet MS"/>
        <family val="2"/>
      </rPr>
      <t xml:space="preserve"> (kWh)</t>
    </r>
  </si>
  <si>
    <r>
      <t>Declared EER</t>
    </r>
    <r>
      <rPr>
        <vertAlign val="subscript"/>
        <sz val="12"/>
        <rFont val="Trebuchet MS"/>
        <family val="2"/>
      </rPr>
      <t>d</t>
    </r>
  </si>
  <si>
    <r>
      <t>C</t>
    </r>
    <r>
      <rPr>
        <vertAlign val="subscript"/>
        <sz val="12"/>
        <rFont val="Trebuchet MS"/>
        <family val="2"/>
      </rPr>
      <t>dc</t>
    </r>
  </si>
  <si>
    <r>
      <t>EER</t>
    </r>
    <r>
      <rPr>
        <vertAlign val="subscript"/>
        <sz val="12"/>
        <rFont val="Trebuchet MS"/>
        <family val="2"/>
      </rPr>
      <t>bin</t>
    </r>
  </si>
  <si>
    <t>Cooling demand (kW)</t>
  </si>
  <si>
    <t>Cooling capacity of the heat pump</t>
  </si>
  <si>
    <t>EER</t>
  </si>
  <si>
    <t>Annual cooling demand</t>
  </si>
  <si>
    <t xml:space="preserve">Annual electricity consumption </t>
  </si>
  <si>
    <t>Pc(Tj)</t>
  </si>
  <si>
    <t>hj*Pc(Tj)</t>
  </si>
  <si>
    <t>hj*(Pc(Tj)/EER(Tj)</t>
  </si>
  <si>
    <t>Calculation of energy efficiency of reversible water based heat pumps (SEER)</t>
  </si>
  <si>
    <t xml:space="preserve">From row 1 to 30 : Input data for SCOP </t>
  </si>
  <si>
    <t>From 1 to 25 : Input for SEER</t>
  </si>
  <si>
    <t>This tool has been developed by CETIAT by the use of Microsoft Excel version14.0.7237.5000 (32 bits). The tool shall be used by the empowered certification bodies of the Heat Pump Keymark product certification scheme and maybe used by manufacturers in order to calculate their performance in a consistence with the certification bodies. Neither the developer nor the Heat Pump Keymark may be held responsible for any errors that may occur from the use of the tool.</t>
  </si>
  <si>
    <r>
      <t xml:space="preserve">The final results are : SCOPon, SCOP, </t>
    </r>
    <r>
      <rPr>
        <sz val="12"/>
        <rFont val="Symbol"/>
        <family val="1"/>
        <charset val="2"/>
      </rPr>
      <t>h</t>
    </r>
    <r>
      <rPr>
        <sz val="12"/>
        <rFont val="Arial"/>
        <family val="2"/>
      </rPr>
      <t>s according to ErP regulation</t>
    </r>
  </si>
  <si>
    <t>Correction of the formula to calcuale EERbin (formula 10 in EN 14825:2018)</t>
  </si>
  <si>
    <t xml:space="preserve">Prated </t>
  </si>
  <si>
    <t>E(TOL) or E(Tdesignh)</t>
  </si>
  <si>
    <t>Version date: 2020_11_18</t>
  </si>
  <si>
    <t>It is not needed to reset all the data to run a calculation, if needed, you can only change a data and click on "Calculate"</t>
  </si>
  <si>
    <t>Version date: 2020_03_24</t>
  </si>
  <si>
    <t>E definition extended to E(TOL) or E(Tdesignh)</t>
  </si>
  <si>
    <t>Modification of the programs to make it possible to redo the calculation after some data to entry have been changed, without reseting all the data.</t>
  </si>
  <si>
    <t>Version date: 2020_12_17</t>
  </si>
  <si>
    <t>Automatic control that Tbiv and TOL are integers</t>
  </si>
  <si>
    <t>Automatic control that for T&gt;=Tbiv the declared capacity is not below 0,9xheating load value</t>
  </si>
  <si>
    <t>If declared TOL&lt;Tdesignh, E condition corresponds to Tdesignh</t>
  </si>
  <si>
    <t>Pdesignh replaced by Prated</t>
  </si>
  <si>
    <t>Version date: 2021_02_02 (V6)</t>
  </si>
  <si>
    <t>Cdh is given with 4 digit instead of 3 (3 digits after the coma)</t>
  </si>
  <si>
    <t>For T&lt;Tbiv, verification that for T&lt;Tbiv Pdh is not higher than the heating load</t>
  </si>
  <si>
    <t>In cooling mode: declared cooling capacity cannot be lower than 10% of the cooling load</t>
  </si>
  <si>
    <t>Cdc is given with 4 digit instead of 3 (3 digits after the coma)</t>
  </si>
  <si>
    <t>Version date: 2021_05_11 (V7)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</si>
</sst>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0.00_);_(* \(#,##0.00\);_(* &quot;-&quot;??_);_(@_)"/>
    <numFmt numFmtId="165" formatCode="0.000"/>
    <numFmt numFmtId="166" formatCode="0.0"/>
    <numFmt numFmtId="167" formatCode="0.00000"/>
  </numFmts>
  <fonts count="23" x14ac:knownFonts="1">
    <font>
      <sz val="10"/>
      <name val="Arial"/>
    </font>
    <font>
      <sz val="12"/>
      <name val="Trebuchet MS"/>
      <family val="2"/>
    </font>
    <font>
      <b/>
      <sz val="12"/>
      <name val="Trebuchet MS"/>
      <family val="2"/>
    </font>
    <font>
      <sz val="8"/>
      <name val="Arial"/>
      <family val="2"/>
    </font>
    <font>
      <b/>
      <sz val="12"/>
      <color indexed="10"/>
      <name val="Trebuchet MS"/>
      <family val="2"/>
    </font>
    <font>
      <sz val="12"/>
      <color indexed="10"/>
      <name val="Trebuchet MS"/>
      <family val="2"/>
    </font>
    <font>
      <sz val="10"/>
      <name val="Arial"/>
      <family val="2"/>
    </font>
    <font>
      <vertAlign val="subscript"/>
      <sz val="12"/>
      <name val="Trebuchet MS"/>
      <family val="2"/>
    </font>
    <font>
      <b/>
      <sz val="12"/>
      <color rgb="FFFF0000"/>
      <name val="Trebuchet MS"/>
      <family val="2"/>
    </font>
    <font>
      <sz val="12"/>
      <name val="Calibri"/>
      <family val="2"/>
      <scheme val="minor"/>
    </font>
    <font>
      <sz val="12"/>
      <color theme="1"/>
      <name val="Trebuchet MS"/>
      <family val="2"/>
    </font>
    <font>
      <b/>
      <sz val="14"/>
      <name val="Trebuchet MS"/>
      <family val="2"/>
    </font>
    <font>
      <b/>
      <sz val="14"/>
      <name val="Symbol"/>
      <family val="1"/>
      <charset val="2"/>
    </font>
    <font>
      <b/>
      <vertAlign val="subscript"/>
      <sz val="14"/>
      <name val="Trebuchet MS"/>
      <family val="2"/>
    </font>
    <font>
      <b/>
      <sz val="14"/>
      <color rgb="FFFF0000"/>
      <name val="Trebuchet MS"/>
      <family val="2"/>
    </font>
    <font>
      <sz val="10"/>
      <name val="Arial"/>
      <family val="2"/>
    </font>
    <font>
      <sz val="12"/>
      <name val="Arial"/>
      <family val="2"/>
    </font>
    <font>
      <b/>
      <sz val="12"/>
      <color rgb="FFFF0000"/>
      <name val="Arial"/>
      <family val="2"/>
    </font>
    <font>
      <b/>
      <sz val="12"/>
      <name val="Arial"/>
      <family val="2"/>
    </font>
    <font>
      <sz val="12"/>
      <name val="Symbol"/>
      <family val="1"/>
      <charset val="2"/>
    </font>
    <font>
      <b/>
      <vertAlign val="subscript"/>
      <sz val="12"/>
      <name val="Trebuchet MS"/>
      <family val="2"/>
    </font>
    <font>
      <sz val="12"/>
      <color rgb="FFFF0000"/>
      <name val="Trebuchet MS"/>
      <family val="2"/>
    </font>
    <font>
      <sz val="12"/>
      <color rgb="FFFF0000"/>
      <name val="Arial"/>
      <family val="2"/>
    </font>
  </fonts>
  <fills count="10">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6" fillId="0" borderId="0"/>
    <xf numFmtId="164" fontId="6" fillId="0" borderId="0" applyFont="0" applyFill="0" applyBorder="0" applyAlignment="0" applyProtection="0"/>
    <xf numFmtId="0" fontId="6" fillId="0" borderId="0"/>
    <xf numFmtId="9" fontId="15"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247">
    <xf numFmtId="0" fontId="0" fillId="0" borderId="0" xfId="0"/>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xf>
    <xf numFmtId="0" fontId="9" fillId="0" borderId="0" xfId="0" applyFont="1" applyFill="1" applyBorder="1" applyAlignment="1">
      <alignment horizontal="center" vertical="center"/>
    </xf>
    <xf numFmtId="0" fontId="1" fillId="0" borderId="0" xfId="0" applyFont="1" applyAlignment="1">
      <alignment horizontal="center" vertical="center"/>
    </xf>
    <xf numFmtId="0" fontId="16" fillId="0" borderId="0" xfId="0" applyFont="1"/>
    <xf numFmtId="0" fontId="17" fillId="0" borderId="0" xfId="0" applyFont="1"/>
    <xf numFmtId="0" fontId="18" fillId="0" borderId="0" xfId="0" applyFont="1"/>
    <xf numFmtId="0" fontId="9" fillId="0" borderId="0" xfId="0" applyFont="1" applyAlignment="1">
      <alignment horizontal="left" vertical="center"/>
    </xf>
    <xf numFmtId="0" fontId="14"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166" fontId="1" fillId="7" borderId="1"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2" fontId="1" fillId="0" borderId="0" xfId="1" applyNumberFormat="1"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9" fontId="1" fillId="0" borderId="0" xfId="4" applyFont="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1" xfId="0" quotePrefix="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protection locked="0"/>
    </xf>
    <xf numFmtId="166" fontId="1" fillId="0" borderId="1" xfId="0" applyNumberFormat="1" applyFont="1" applyFill="1" applyBorder="1" applyAlignment="1" applyProtection="1">
      <alignment horizontal="center" vertical="center"/>
      <protection locked="0"/>
    </xf>
    <xf numFmtId="2" fontId="1" fillId="0" borderId="1" xfId="1" applyNumberFormat="1" applyFont="1" applyFill="1" applyBorder="1" applyAlignment="1" applyProtection="1">
      <alignment horizontal="center" vertical="center"/>
      <protection locked="0"/>
    </xf>
    <xf numFmtId="165" fontId="1" fillId="0" borderId="1" xfId="1" applyNumberFormat="1" applyFont="1" applyFill="1" applyBorder="1" applyAlignment="1" applyProtection="1">
      <alignment horizontal="center" vertical="center"/>
      <protection locked="0"/>
    </xf>
    <xf numFmtId="2" fontId="1" fillId="4" borderId="1" xfId="1"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9" fontId="1" fillId="0" borderId="0" xfId="4"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9" fillId="0" borderId="0" xfId="0" applyFont="1" applyBorder="1" applyAlignment="1" applyProtection="1">
      <alignment horizontal="center"/>
      <protection locked="0"/>
    </xf>
    <xf numFmtId="0" fontId="9" fillId="0" borderId="0" xfId="0" applyFont="1" applyBorder="1" applyProtection="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protection locked="0"/>
    </xf>
    <xf numFmtId="2" fontId="1" fillId="5"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protection locked="0"/>
    </xf>
    <xf numFmtId="2" fontId="10" fillId="7" borderId="1" xfId="0" applyNumberFormat="1" applyFont="1" applyFill="1" applyBorder="1" applyAlignment="1" applyProtection="1">
      <alignment horizontal="center" vertical="top"/>
      <protection locked="0"/>
    </xf>
    <xf numFmtId="2" fontId="10" fillId="5" borderId="1" xfId="0" applyNumberFormat="1" applyFont="1" applyFill="1" applyBorder="1" applyAlignment="1" applyProtection="1">
      <alignment horizontal="center" vertical="top"/>
      <protection locked="0"/>
    </xf>
    <xf numFmtId="2" fontId="1" fillId="7" borderId="2" xfId="0" applyNumberFormat="1"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2" fontId="10" fillId="0" borderId="0" xfId="0" applyNumberFormat="1" applyFont="1" applyFill="1" applyBorder="1" applyAlignment="1" applyProtection="1">
      <alignment horizontal="center" vertical="top"/>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1" xfId="0" applyFont="1" applyBorder="1" applyAlignment="1" applyProtection="1">
      <alignment horizontal="center" vertical="center" wrapText="1"/>
    </xf>
    <xf numFmtId="0" fontId="2" fillId="0" borderId="0" xfId="0" applyFont="1" applyFill="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protection locked="0"/>
    </xf>
    <xf numFmtId="2" fontId="1" fillId="3" borderId="1" xfId="1" applyNumberFormat="1" applyFont="1" applyFill="1" applyBorder="1" applyAlignment="1" applyProtection="1">
      <alignment horizontal="center" vertical="center"/>
      <protection locked="0"/>
    </xf>
    <xf numFmtId="2" fontId="1" fillId="0" borderId="0" xfId="0" applyNumberFormat="1" applyFont="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protection locked="0"/>
    </xf>
    <xf numFmtId="167" fontId="1" fillId="0" borderId="0" xfId="0" applyNumberFormat="1" applyFont="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2"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 fillId="0" borderId="5" xfId="0" applyFont="1" applyBorder="1" applyAlignment="1" applyProtection="1">
      <alignment horizontal="center" vertical="center" wrapText="1"/>
    </xf>
    <xf numFmtId="0" fontId="4" fillId="0" borderId="0" xfId="0" applyFont="1" applyFill="1" applyAlignment="1" applyProtection="1">
      <alignment horizontal="center" vertical="center" wrapText="1"/>
    </xf>
    <xf numFmtId="0" fontId="16" fillId="0" borderId="0" xfId="0" applyFont="1" applyProtection="1">
      <protection locked="0"/>
    </xf>
    <xf numFmtId="0" fontId="14" fillId="0" borderId="0" xfId="1" applyFont="1" applyAlignment="1" applyProtection="1">
      <alignment horizontal="left" vertical="center"/>
      <protection locked="0"/>
    </xf>
    <xf numFmtId="0" fontId="1" fillId="0" borderId="0" xfId="1" applyFont="1" applyAlignment="1" applyProtection="1">
      <alignment horizontal="center" vertical="center"/>
      <protection locked="0"/>
    </xf>
    <xf numFmtId="0" fontId="2" fillId="0" borderId="0" xfId="1" applyFont="1" applyFill="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1" xfId="1" applyFont="1" applyBorder="1" applyAlignment="1" applyProtection="1">
      <alignment horizontal="center" vertical="center"/>
    </xf>
    <xf numFmtId="0" fontId="1" fillId="7" borderId="1"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2" fillId="0" borderId="1" xfId="1" quotePrefix="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xf>
    <xf numFmtId="0" fontId="1" fillId="8" borderId="1"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xf>
    <xf numFmtId="0" fontId="1" fillId="0" borderId="1" xfId="1" applyFont="1" applyBorder="1" applyAlignment="1" applyProtection="1">
      <alignment horizontal="center" vertical="center" wrapText="1"/>
    </xf>
    <xf numFmtId="1" fontId="1"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xf>
    <xf numFmtId="0" fontId="1" fillId="0" borderId="0" xfId="1" applyFont="1" applyFill="1" applyBorder="1" applyAlignment="1" applyProtection="1">
      <alignment horizontal="center" vertical="center"/>
      <protection locked="0"/>
    </xf>
    <xf numFmtId="1" fontId="8" fillId="0" borderId="1" xfId="1" applyNumberFormat="1" applyFont="1" applyBorder="1" applyAlignment="1" applyProtection="1">
      <alignment horizontal="center" vertical="center"/>
      <protection locked="0"/>
    </xf>
    <xf numFmtId="2" fontId="4" fillId="0" borderId="0" xfId="1" applyNumberFormat="1" applyFont="1" applyFill="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0" xfId="1" applyFont="1" applyAlignment="1" applyProtection="1">
      <alignment horizontal="center" vertical="center" wrapText="1"/>
      <protection locked="0"/>
    </xf>
    <xf numFmtId="1" fontId="1" fillId="0" borderId="1" xfId="1" applyNumberFormat="1" applyFont="1" applyFill="1" applyBorder="1" applyAlignment="1" applyProtection="1">
      <alignment horizontal="center" vertical="center"/>
      <protection locked="0"/>
    </xf>
    <xf numFmtId="2" fontId="1" fillId="0" borderId="1" xfId="1" applyNumberFormat="1" applyFont="1" applyBorder="1" applyAlignment="1" applyProtection="1">
      <alignment horizontal="center" vertical="center"/>
      <protection locked="0"/>
    </xf>
    <xf numFmtId="2" fontId="1" fillId="9" borderId="1" xfId="1"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wrapText="1"/>
    </xf>
    <xf numFmtId="0" fontId="1" fillId="9"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1" fillId="0" borderId="0" xfId="1" applyFont="1" applyFill="1" applyBorder="1" applyAlignment="1" applyProtection="1">
      <alignment horizontal="center" vertical="center" wrapText="1"/>
      <protection locked="0"/>
    </xf>
    <xf numFmtId="0" fontId="1" fillId="0" borderId="0" xfId="1" applyFont="1" applyFill="1" applyAlignment="1" applyProtection="1">
      <alignment horizontal="center" vertical="center"/>
      <protection locked="0"/>
    </xf>
    <xf numFmtId="0" fontId="1" fillId="0" borderId="0" xfId="1" applyFont="1" applyFill="1" applyAlignment="1" applyProtection="1">
      <alignment horizontal="center" vertical="center" wrapText="1"/>
      <protection locked="0"/>
    </xf>
    <xf numFmtId="2" fontId="1" fillId="0" borderId="1" xfId="1" applyNumberFormat="1" applyFont="1" applyFill="1" applyBorder="1" applyAlignment="1" applyProtection="1">
      <alignment horizontal="center" vertical="center" wrapText="1"/>
      <protection locked="0"/>
    </xf>
    <xf numFmtId="1" fontId="1" fillId="0" borderId="1" xfId="1" applyNumberFormat="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1" fillId="0" borderId="2" xfId="1" applyFont="1" applyFill="1" applyBorder="1" applyAlignment="1" applyProtection="1">
      <alignment horizontal="center" vertical="center" wrapText="1"/>
      <protection locked="0"/>
    </xf>
    <xf numFmtId="0" fontId="2" fillId="0" borderId="0" xfId="1" applyFont="1" applyFill="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protection locked="0"/>
    </xf>
    <xf numFmtId="1" fontId="2" fillId="0" borderId="1"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protection locked="0"/>
    </xf>
    <xf numFmtId="0" fontId="1" fillId="0" borderId="6" xfId="1" applyFont="1" applyFill="1" applyBorder="1" applyAlignment="1" applyProtection="1">
      <alignment horizontal="center" vertical="center"/>
      <protection locked="0"/>
    </xf>
    <xf numFmtId="2" fontId="2" fillId="0" borderId="0" xfId="1" applyNumberFormat="1" applyFont="1" applyFill="1" applyBorder="1" applyAlignment="1" applyProtection="1">
      <alignment horizontal="center" vertical="center"/>
      <protection locked="0"/>
    </xf>
    <xf numFmtId="1" fontId="2" fillId="0" borderId="0" xfId="1" applyNumberFormat="1" applyFont="1" applyFill="1" applyBorder="1" applyAlignment="1" applyProtection="1">
      <alignment horizontal="center" vertical="center"/>
      <protection locked="0"/>
    </xf>
    <xf numFmtId="1" fontId="2" fillId="0" borderId="0" xfId="1" applyNumberFormat="1" applyFont="1" applyFill="1" applyBorder="1" applyAlignment="1" applyProtection="1">
      <alignment horizontal="center" vertical="center" wrapText="1"/>
      <protection locked="0"/>
    </xf>
    <xf numFmtId="9" fontId="1" fillId="0" borderId="0" xfId="6" applyFont="1" applyAlignment="1" applyProtection="1">
      <alignment horizontal="center" vertical="center"/>
      <protection locked="0"/>
    </xf>
    <xf numFmtId="0" fontId="1" fillId="0" borderId="1" xfId="1" applyFont="1" applyFill="1" applyBorder="1" applyAlignment="1" applyProtection="1">
      <alignment horizontal="center" vertical="center"/>
      <protection locked="0"/>
    </xf>
    <xf numFmtId="0" fontId="8" fillId="9" borderId="1" xfId="1" applyFont="1" applyFill="1" applyBorder="1" applyAlignment="1" applyProtection="1">
      <alignment horizontal="center" vertical="center" wrapText="1"/>
    </xf>
    <xf numFmtId="0" fontId="21" fillId="9" borderId="1" xfId="1" applyFont="1" applyFill="1" applyBorder="1" applyAlignment="1" applyProtection="1">
      <alignment horizontal="center" vertical="center" wrapText="1"/>
    </xf>
    <xf numFmtId="2" fontId="8" fillId="9" borderId="1" xfId="1" applyNumberFormat="1" applyFont="1" applyFill="1" applyBorder="1" applyAlignment="1" applyProtection="1">
      <alignment horizontal="center" vertical="center" wrapText="1"/>
      <protection locked="0"/>
    </xf>
    <xf numFmtId="1" fontId="8" fillId="9" borderId="1" xfId="1" applyNumberFormat="1" applyFont="1" applyFill="1" applyBorder="1" applyAlignment="1" applyProtection="1">
      <alignment horizontal="center" vertical="center" wrapText="1"/>
      <protection locked="0"/>
    </xf>
    <xf numFmtId="0" fontId="8" fillId="9" borderId="1"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xf>
    <xf numFmtId="2" fontId="8" fillId="3" borderId="1" xfId="0" applyNumberFormat="1" applyFont="1" applyFill="1" applyBorder="1" applyAlignment="1" applyProtection="1">
      <alignment horizontal="center" vertical="center" wrapText="1"/>
      <protection locked="0"/>
    </xf>
    <xf numFmtId="1" fontId="8"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xf>
    <xf numFmtId="1" fontId="21" fillId="3"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xf>
    <xf numFmtId="2" fontId="8" fillId="4" borderId="1" xfId="0" applyNumberFormat="1" applyFont="1" applyFill="1" applyBorder="1" applyAlignment="1" applyProtection="1">
      <alignment horizontal="center" vertical="center" wrapText="1"/>
      <protection locked="0"/>
    </xf>
    <xf numFmtId="1" fontId="8" fillId="4"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xf>
    <xf numFmtId="2" fontId="8" fillId="5" borderId="1" xfId="0" applyNumberFormat="1" applyFont="1" applyFill="1" applyBorder="1" applyAlignment="1" applyProtection="1">
      <alignment horizontal="center" vertical="center" wrapText="1"/>
      <protection locked="0"/>
    </xf>
    <xf numFmtId="1" fontId="8" fillId="5"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wrapText="1"/>
      <protection locked="0"/>
    </xf>
    <xf numFmtId="0" fontId="8" fillId="9" borderId="1"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2" fontId="4" fillId="0" borderId="1" xfId="1" applyNumberFormat="1" applyFont="1" applyFill="1" applyBorder="1" applyAlignment="1" applyProtection="1">
      <alignment horizontal="center" vertical="center"/>
      <protection locked="0"/>
    </xf>
    <xf numFmtId="0" fontId="16" fillId="0" borderId="0" xfId="0" applyFont="1" applyProtection="1"/>
    <xf numFmtId="0" fontId="16" fillId="0" borderId="0" xfId="0" applyFont="1"/>
    <xf numFmtId="165" fontId="1" fillId="3" borderId="1" xfId="1" applyNumberFormat="1" applyFont="1" applyFill="1" applyBorder="1" applyAlignment="1" applyProtection="1">
      <alignment horizontal="center" vertical="center"/>
      <protection locked="0"/>
    </xf>
    <xf numFmtId="165" fontId="1" fillId="4" borderId="1" xfId="1" applyNumberFormat="1" applyFont="1" applyFill="1" applyBorder="1" applyAlignment="1" applyProtection="1">
      <alignment horizontal="center" vertical="center"/>
      <protection locked="0"/>
    </xf>
    <xf numFmtId="165" fontId="1" fillId="5" borderId="1"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wrapText="1"/>
    </xf>
    <xf numFmtId="165" fontId="1" fillId="9" borderId="1" xfId="1" applyNumberFormat="1" applyFont="1" applyFill="1" applyBorder="1" applyAlignment="1" applyProtection="1">
      <alignment horizontal="center" vertical="center"/>
      <protection locked="0"/>
    </xf>
    <xf numFmtId="0" fontId="22" fillId="0" borderId="10"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 fillId="0" borderId="1" xfId="0" applyFont="1" applyBorder="1" applyAlignment="1" applyProtection="1">
      <alignment horizontal="center" vertical="center" wrapText="1"/>
    </xf>
    <xf numFmtId="166" fontId="1" fillId="3" borderId="3" xfId="0" applyNumberFormat="1" applyFont="1" applyFill="1" applyBorder="1" applyAlignment="1" applyProtection="1">
      <alignment horizontal="center" vertical="center"/>
      <protection locked="0"/>
    </xf>
    <xf numFmtId="166" fontId="1" fillId="3" borderId="2"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166" fontId="1" fillId="4" borderId="3" xfId="0" applyNumberFormat="1" applyFont="1" applyFill="1" applyBorder="1" applyAlignment="1" applyProtection="1">
      <alignment horizontal="center" vertical="center"/>
      <protection locked="0"/>
    </xf>
    <xf numFmtId="166" fontId="1" fillId="4" borderId="2" xfId="0" applyNumberFormat="1"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166" fontId="1" fillId="6" borderId="3" xfId="0" applyNumberFormat="1" applyFont="1" applyFill="1" applyBorder="1" applyAlignment="1" applyProtection="1">
      <alignment horizontal="center" vertical="center"/>
      <protection locked="0"/>
    </xf>
    <xf numFmtId="166" fontId="1" fillId="6" borderId="2" xfId="0" applyNumberFormat="1" applyFont="1" applyFill="1" applyBorder="1" applyAlignment="1" applyProtection="1">
      <alignment horizontal="center" vertical="center"/>
      <protection locked="0"/>
    </xf>
    <xf numFmtId="0" fontId="1" fillId="0" borderId="8" xfId="1" applyFont="1" applyBorder="1" applyAlignment="1" applyProtection="1">
      <alignment horizontal="center" vertical="center" wrapText="1"/>
    </xf>
    <xf numFmtId="0" fontId="1" fillId="0" borderId="9" xfId="1" applyFont="1" applyBorder="1" applyAlignment="1" applyProtection="1">
      <alignment horizontal="center" vertical="center" wrapText="1"/>
    </xf>
    <xf numFmtId="0" fontId="2" fillId="8" borderId="1" xfId="1" applyFont="1" applyFill="1" applyBorder="1" applyAlignment="1" applyProtection="1">
      <alignment horizontal="center" vertical="center"/>
    </xf>
    <xf numFmtId="0" fontId="2" fillId="8" borderId="5" xfId="1" applyFont="1" applyFill="1" applyBorder="1" applyAlignment="1" applyProtection="1">
      <alignment horizontal="center" vertical="center"/>
    </xf>
    <xf numFmtId="0" fontId="2" fillId="8" borderId="7" xfId="1" applyFont="1" applyFill="1" applyBorder="1" applyAlignment="1" applyProtection="1">
      <alignment horizontal="center" vertical="center"/>
    </xf>
    <xf numFmtId="0" fontId="2" fillId="8" borderId="4" xfId="1" applyFont="1" applyFill="1" applyBorder="1" applyAlignment="1" applyProtection="1">
      <alignment horizontal="center" vertical="center"/>
    </xf>
    <xf numFmtId="0" fontId="2" fillId="9" borderId="1" xfId="1" applyFont="1" applyFill="1" applyBorder="1" applyAlignment="1" applyProtection="1">
      <alignment horizontal="center" vertical="center"/>
    </xf>
    <xf numFmtId="44" fontId="2" fillId="9" borderId="5" xfId="5" applyFont="1" applyFill="1" applyBorder="1" applyAlignment="1" applyProtection="1">
      <alignment horizontal="center" vertical="center"/>
    </xf>
    <xf numFmtId="44" fontId="2" fillId="9" borderId="7" xfId="5" applyFont="1" applyFill="1" applyBorder="1" applyAlignment="1" applyProtection="1">
      <alignment horizontal="center" vertical="center"/>
    </xf>
    <xf numFmtId="44" fontId="2" fillId="9" borderId="4" xfId="5" applyFont="1" applyFill="1" applyBorder="1" applyAlignment="1" applyProtection="1">
      <alignment horizontal="center" vertical="center"/>
    </xf>
    <xf numFmtId="0" fontId="2" fillId="9" borderId="5" xfId="1" applyFont="1" applyFill="1" applyBorder="1" applyAlignment="1" applyProtection="1">
      <alignment horizontal="center" vertical="center"/>
    </xf>
    <xf numFmtId="0" fontId="2" fillId="9" borderId="7" xfId="1" applyFont="1" applyFill="1" applyBorder="1" applyAlignment="1" applyProtection="1">
      <alignment horizontal="center" vertical="center"/>
    </xf>
    <xf numFmtId="0" fontId="2" fillId="9" borderId="4" xfId="1" applyFont="1" applyFill="1" applyBorder="1" applyAlignment="1" applyProtection="1">
      <alignment horizontal="center" vertical="center"/>
    </xf>
    <xf numFmtId="0" fontId="1" fillId="8" borderId="1" xfId="1" applyFont="1" applyFill="1" applyBorder="1" applyAlignment="1" applyProtection="1">
      <alignment horizontal="center" vertical="center"/>
      <protection locked="0"/>
    </xf>
  </cellXfs>
  <cellStyles count="9">
    <cellStyle name="Dezimal 2" xfId="2" xr:uid="{00000000-0005-0000-0000-000000000000}"/>
    <cellStyle name="Dezimal 2 2" xfId="7" xr:uid="{00000000-0005-0000-0000-000001000000}"/>
    <cellStyle name="Monétaire 2" xfId="5" xr:uid="{00000000-0005-0000-0000-000002000000}"/>
    <cellStyle name="Monétaire 2 2" xfId="8" xr:uid="{00000000-0005-0000-0000-000003000000}"/>
    <cellStyle name="Normal" xfId="0" builtinId="0"/>
    <cellStyle name="Normal 2" xfId="1" xr:uid="{00000000-0005-0000-0000-000005000000}"/>
    <cellStyle name="Pourcentage" xfId="4" builtinId="5"/>
    <cellStyle name="Pourcentage 2" xfId="6" xr:uid="{00000000-0005-0000-0000-000007000000}"/>
    <cellStyle name="Standard 2"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31</xdr:row>
      <xdr:rowOff>284480</xdr:rowOff>
    </xdr:from>
    <xdr:ext cx="184731" cy="264560"/>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12933680"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227880</xdr:colOff>
      <xdr:row>2</xdr:row>
      <xdr:rowOff>203199</xdr:rowOff>
    </xdr:from>
    <xdr:to>
      <xdr:col>8</xdr:col>
      <xdr:colOff>584366</xdr:colOff>
      <xdr:row>5</xdr:row>
      <xdr:rowOff>139428</xdr:rowOff>
    </xdr:to>
    <xdr:sp macro="[0]!Feuil1.SCOP_average" textlink="">
      <xdr:nvSpPr>
        <xdr:cNvPr id="7" name="ZoneTexte 6">
          <a:extLst>
            <a:ext uri="{FF2B5EF4-FFF2-40B4-BE49-F238E27FC236}">
              <a16:creationId xmlns:a16="http://schemas.microsoft.com/office/drawing/2014/main" id="{00000000-0008-0000-0100-000007000000}"/>
            </a:ext>
          </a:extLst>
        </xdr:cNvPr>
        <xdr:cNvSpPr txBox="1"/>
      </xdr:nvSpPr>
      <xdr:spPr>
        <a:xfrm>
          <a:off x="9415423" y="638628"/>
          <a:ext cx="1260000" cy="720000"/>
        </a:xfrm>
        <a:prstGeom prst="roundRect">
          <a:avLst/>
        </a:prstGeom>
        <a:solidFill>
          <a:schemeClr val="accent3">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118305</xdr:colOff>
      <xdr:row>2</xdr:row>
      <xdr:rowOff>215900</xdr:rowOff>
    </xdr:from>
    <xdr:to>
      <xdr:col>10</xdr:col>
      <xdr:colOff>474790</xdr:colOff>
      <xdr:row>5</xdr:row>
      <xdr:rowOff>152129</xdr:rowOff>
    </xdr:to>
    <xdr:sp macro="[0]!Annul_SCOP_average" textlink="">
      <xdr:nvSpPr>
        <xdr:cNvPr id="8" name="ZoneTexte 7">
          <a:extLst>
            <a:ext uri="{FF2B5EF4-FFF2-40B4-BE49-F238E27FC236}">
              <a16:creationId xmlns:a16="http://schemas.microsoft.com/office/drawing/2014/main" id="{00000000-0008-0000-0100-000008000000}"/>
            </a:ext>
          </a:extLst>
        </xdr:cNvPr>
        <xdr:cNvSpPr txBox="1"/>
      </xdr:nvSpPr>
      <xdr:spPr>
        <a:xfrm>
          <a:off x="11112876" y="651329"/>
          <a:ext cx="1260000" cy="720000"/>
        </a:xfrm>
        <a:prstGeom prst="roundRect">
          <a:avLst/>
        </a:prstGeom>
        <a:solidFill>
          <a:schemeClr val="accent3">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304800</xdr:colOff>
      <xdr:row>31</xdr:row>
      <xdr:rowOff>284480</xdr:rowOff>
    </xdr:from>
    <xdr:ext cx="184731" cy="264560"/>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2946380" y="478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238766</xdr:colOff>
      <xdr:row>2</xdr:row>
      <xdr:rowOff>203200</xdr:rowOff>
    </xdr:from>
    <xdr:to>
      <xdr:col>8</xdr:col>
      <xdr:colOff>584366</xdr:colOff>
      <xdr:row>5</xdr:row>
      <xdr:rowOff>106772</xdr:rowOff>
    </xdr:to>
    <xdr:sp macro="[0]!Feuil2.SCOP_warmer" textlink="">
      <xdr:nvSpPr>
        <xdr:cNvPr id="6" name="ZoneTexte 5">
          <a:extLst>
            <a:ext uri="{FF2B5EF4-FFF2-40B4-BE49-F238E27FC236}">
              <a16:creationId xmlns:a16="http://schemas.microsoft.com/office/drawing/2014/main" id="{00000000-0008-0000-0200-000006000000}"/>
            </a:ext>
          </a:extLst>
        </xdr:cNvPr>
        <xdr:cNvSpPr txBox="1"/>
      </xdr:nvSpPr>
      <xdr:spPr>
        <a:xfrm>
          <a:off x="8990880" y="747486"/>
          <a:ext cx="1260000" cy="720000"/>
        </a:xfrm>
        <a:prstGeom prst="roundRect">
          <a:avLst/>
        </a:prstGeom>
        <a:solidFill>
          <a:schemeClr val="accent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9</xdr:col>
      <xdr:colOff>161849</xdr:colOff>
      <xdr:row>2</xdr:row>
      <xdr:rowOff>215901</xdr:rowOff>
    </xdr:from>
    <xdr:to>
      <xdr:col>10</xdr:col>
      <xdr:colOff>594534</xdr:colOff>
      <xdr:row>5</xdr:row>
      <xdr:rowOff>119473</xdr:rowOff>
    </xdr:to>
    <xdr:sp macro="[0]!Annul_SCOP_warmer" textlink="">
      <xdr:nvSpPr>
        <xdr:cNvPr id="7" name="ZoneTexte 6">
          <a:extLst>
            <a:ext uri="{FF2B5EF4-FFF2-40B4-BE49-F238E27FC236}">
              <a16:creationId xmlns:a16="http://schemas.microsoft.com/office/drawing/2014/main" id="{00000000-0008-0000-0200-000007000000}"/>
            </a:ext>
          </a:extLst>
        </xdr:cNvPr>
        <xdr:cNvSpPr txBox="1"/>
      </xdr:nvSpPr>
      <xdr:spPr>
        <a:xfrm>
          <a:off x="10742763" y="760187"/>
          <a:ext cx="1260000" cy="720000"/>
        </a:xfrm>
        <a:prstGeom prst="roundRect">
          <a:avLst/>
        </a:prstGeom>
        <a:solidFill>
          <a:schemeClr val="accent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67764</xdr:colOff>
      <xdr:row>3</xdr:row>
      <xdr:rowOff>79287</xdr:rowOff>
    </xdr:from>
    <xdr:to>
      <xdr:col>8</xdr:col>
      <xdr:colOff>152107</xdr:colOff>
      <xdr:row>5</xdr:row>
      <xdr:rowOff>255002</xdr:rowOff>
    </xdr:to>
    <xdr:sp macro="[0]!Feuil3.SCOP_colder" textlink="">
      <xdr:nvSpPr>
        <xdr:cNvPr id="2" name="ZoneTexte 1">
          <a:extLst>
            <a:ext uri="{FF2B5EF4-FFF2-40B4-BE49-F238E27FC236}">
              <a16:creationId xmlns:a16="http://schemas.microsoft.com/office/drawing/2014/main" id="{00000000-0008-0000-0300-000002000000}"/>
            </a:ext>
          </a:extLst>
        </xdr:cNvPr>
        <xdr:cNvSpPr txBox="1"/>
      </xdr:nvSpPr>
      <xdr:spPr>
        <a:xfrm>
          <a:off x="9658078" y="895716"/>
          <a:ext cx="1260000" cy="720000"/>
        </a:xfrm>
        <a:prstGeom prst="roundRect">
          <a:avLst/>
        </a:prstGeom>
        <a:solidFill>
          <a:schemeClr val="tx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1100"/>
            <a:t> </a:t>
          </a:r>
          <a:r>
            <a:rPr lang="en-GB" sz="2000"/>
            <a:t>Calculate</a:t>
          </a:r>
        </a:p>
      </xdr:txBody>
    </xdr:sp>
    <xdr:clientData/>
  </xdr:twoCellAnchor>
  <xdr:twoCellAnchor>
    <xdr:from>
      <xdr:col>8</xdr:col>
      <xdr:colOff>690879</xdr:colOff>
      <xdr:row>3</xdr:row>
      <xdr:rowOff>78742</xdr:rowOff>
    </xdr:from>
    <xdr:to>
      <xdr:col>9</xdr:col>
      <xdr:colOff>775221</xdr:colOff>
      <xdr:row>5</xdr:row>
      <xdr:rowOff>254457</xdr:rowOff>
    </xdr:to>
    <xdr:sp macro="[0]!Annul_SCOP_colder" textlink="">
      <xdr:nvSpPr>
        <xdr:cNvPr id="3" name="ZoneTexte 2">
          <a:extLst>
            <a:ext uri="{FF2B5EF4-FFF2-40B4-BE49-F238E27FC236}">
              <a16:creationId xmlns:a16="http://schemas.microsoft.com/office/drawing/2014/main" id="{00000000-0008-0000-0300-000003000000}"/>
            </a:ext>
          </a:extLst>
        </xdr:cNvPr>
        <xdr:cNvSpPr txBox="1"/>
      </xdr:nvSpPr>
      <xdr:spPr>
        <a:xfrm>
          <a:off x="11456850" y="895171"/>
          <a:ext cx="1260000" cy="720000"/>
        </a:xfrm>
        <a:prstGeom prst="roundRect">
          <a:avLst/>
        </a:prstGeom>
        <a:solidFill>
          <a:schemeClr val="tx2">
            <a:lumMod val="20000"/>
            <a:lumOff val="8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oneCellAnchor>
    <xdr:from>
      <xdr:col>12</xdr:col>
      <xdr:colOff>304800</xdr:colOff>
      <xdr:row>34</xdr:row>
      <xdr:rowOff>284480</xdr:rowOff>
    </xdr:from>
    <xdr:ext cx="184731" cy="264560"/>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2946380" y="478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26</xdr:row>
      <xdr:rowOff>284480</xdr:rowOff>
    </xdr:from>
    <xdr:ext cx="184731" cy="264560"/>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12268200" y="779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7</xdr:col>
      <xdr:colOff>10160</xdr:colOff>
      <xdr:row>2</xdr:row>
      <xdr:rowOff>54428</xdr:rowOff>
    </xdr:from>
    <xdr:to>
      <xdr:col>8</xdr:col>
      <xdr:colOff>366646</xdr:colOff>
      <xdr:row>4</xdr:row>
      <xdr:rowOff>251914</xdr:rowOff>
    </xdr:to>
    <xdr:sp macro="[0]!Feuil5.SEER_water_based" textlink="">
      <xdr:nvSpPr>
        <xdr:cNvPr id="3" name="ZoneTexte 2">
          <a:extLst>
            <a:ext uri="{FF2B5EF4-FFF2-40B4-BE49-F238E27FC236}">
              <a16:creationId xmlns:a16="http://schemas.microsoft.com/office/drawing/2014/main" id="{00000000-0008-0000-0400-000003000000}"/>
            </a:ext>
          </a:extLst>
        </xdr:cNvPr>
        <xdr:cNvSpPr txBox="1"/>
      </xdr:nvSpPr>
      <xdr:spPr>
        <a:xfrm>
          <a:off x="9370060" y="492578"/>
          <a:ext cx="1270886" cy="705486"/>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Calculate</a:t>
          </a:r>
        </a:p>
      </xdr:txBody>
    </xdr:sp>
    <xdr:clientData/>
  </xdr:twoCellAnchor>
  <xdr:twoCellAnchor>
    <xdr:from>
      <xdr:col>8</xdr:col>
      <xdr:colOff>477519</xdr:colOff>
      <xdr:row>2</xdr:row>
      <xdr:rowOff>63496</xdr:rowOff>
    </xdr:from>
    <xdr:to>
      <xdr:col>10</xdr:col>
      <xdr:colOff>0</xdr:colOff>
      <xdr:row>4</xdr:row>
      <xdr:rowOff>260982</xdr:rowOff>
    </xdr:to>
    <xdr:sp macro="[0]!Annul_SEER" textlink="">
      <xdr:nvSpPr>
        <xdr:cNvPr id="4" name="ZoneTexte 3">
          <a:extLst>
            <a:ext uri="{FF2B5EF4-FFF2-40B4-BE49-F238E27FC236}">
              <a16:creationId xmlns:a16="http://schemas.microsoft.com/office/drawing/2014/main" id="{00000000-0008-0000-0400-000004000000}"/>
            </a:ext>
          </a:extLst>
        </xdr:cNvPr>
        <xdr:cNvSpPr txBox="1"/>
      </xdr:nvSpPr>
      <xdr:spPr>
        <a:xfrm>
          <a:off x="10751819" y="501646"/>
          <a:ext cx="1516381" cy="699136"/>
        </a:xfrm>
        <a:prstGeom prst="roundRect">
          <a:avLst/>
        </a:prstGeom>
        <a:solidFill>
          <a:schemeClr val="accent4">
            <a:lumMod val="60000"/>
            <a:lumOff val="40000"/>
          </a:schemeClr>
        </a:solidFill>
        <a:ln w="22225" cmpd="sng">
          <a:solidFill>
            <a:schemeClr val="tx2">
              <a:lumMod val="75000"/>
            </a:schemeClr>
          </a:solid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600"/>
            </a:spcBef>
          </a:pPr>
          <a:r>
            <a:rPr lang="en-GB" sz="2000"/>
            <a:t>Reset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P%20calculations/SEER_Lot1_HP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SCOP-SEER tool"/>
      <sheetName val="SEER Lot1 air-to-water"/>
    </sheetNames>
    <sheetDataSet>
      <sheetData sheetId="0" refreshError="1"/>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dimension ref="A2:K85"/>
  <sheetViews>
    <sheetView showGridLines="0" tabSelected="1" workbookViewId="0">
      <selection activeCell="B39" sqref="B39"/>
    </sheetView>
  </sheetViews>
  <sheetFormatPr baseColWidth="10" defaultColWidth="11.5703125" defaultRowHeight="15" x14ac:dyDescent="0.2"/>
  <cols>
    <col min="1" max="16384" width="11.5703125" style="7"/>
  </cols>
  <sheetData>
    <row r="2" spans="1:1" s="9" customFormat="1" ht="15.75" x14ac:dyDescent="0.25">
      <c r="A2" s="9" t="s">
        <v>103</v>
      </c>
    </row>
    <row r="4" spans="1:1" s="8" customFormat="1" ht="15.75" x14ac:dyDescent="0.25">
      <c r="A4" s="8" t="s">
        <v>102</v>
      </c>
    </row>
    <row r="5" spans="1:1" s="8" customFormat="1" ht="15.75" x14ac:dyDescent="0.25"/>
    <row r="6" spans="1:1" ht="15.75" x14ac:dyDescent="0.25">
      <c r="A6" s="9" t="s">
        <v>151</v>
      </c>
    </row>
    <row r="7" spans="1:1" ht="15.75" x14ac:dyDescent="0.25">
      <c r="A7" s="9" t="s">
        <v>152</v>
      </c>
    </row>
    <row r="8" spans="1:1" x14ac:dyDescent="0.2">
      <c r="A8" s="7" t="s">
        <v>104</v>
      </c>
    </row>
    <row r="9" spans="1:1" x14ac:dyDescent="0.2">
      <c r="A9" s="7" t="s">
        <v>112</v>
      </c>
    </row>
    <row r="10" spans="1:1" x14ac:dyDescent="0.2">
      <c r="A10" s="7" t="s">
        <v>109</v>
      </c>
    </row>
    <row r="12" spans="1:1" s="9" customFormat="1" ht="15.75" x14ac:dyDescent="0.25">
      <c r="A12" s="9" t="s">
        <v>110</v>
      </c>
    </row>
    <row r="13" spans="1:1" x14ac:dyDescent="0.2">
      <c r="A13" s="7" t="s">
        <v>111</v>
      </c>
    </row>
    <row r="14" spans="1:1" x14ac:dyDescent="0.2">
      <c r="A14" s="7" t="s">
        <v>106</v>
      </c>
    </row>
    <row r="15" spans="1:1" x14ac:dyDescent="0.2">
      <c r="A15" s="7" t="s">
        <v>159</v>
      </c>
    </row>
    <row r="17" spans="1:11" ht="15.75" x14ac:dyDescent="0.25">
      <c r="A17" s="9" t="s">
        <v>41</v>
      </c>
    </row>
    <row r="18" spans="1:11" x14ac:dyDescent="0.2">
      <c r="A18" s="120" t="s">
        <v>130</v>
      </c>
    </row>
    <row r="20" spans="1:11" ht="15.75" x14ac:dyDescent="0.25">
      <c r="A20" s="9" t="s">
        <v>105</v>
      </c>
    </row>
    <row r="21" spans="1:11" ht="15.75" x14ac:dyDescent="0.25">
      <c r="A21" s="7" t="s">
        <v>154</v>
      </c>
    </row>
    <row r="23" spans="1:11" ht="15.75" x14ac:dyDescent="0.25">
      <c r="A23" s="9" t="s">
        <v>107</v>
      </c>
    </row>
    <row r="24" spans="1:11" x14ac:dyDescent="0.2">
      <c r="A24" s="7" t="s">
        <v>114</v>
      </c>
    </row>
    <row r="25" spans="1:11" x14ac:dyDescent="0.2">
      <c r="A25" s="7" t="s">
        <v>108</v>
      </c>
    </row>
    <row r="27" spans="1:11" ht="15.75" thickBot="1" x14ac:dyDescent="0.25"/>
    <row r="28" spans="1:11" s="196" customFormat="1" ht="85.15" customHeight="1" thickBot="1" x14ac:dyDescent="0.25">
      <c r="A28" s="203" t="s">
        <v>153</v>
      </c>
      <c r="B28" s="204"/>
      <c r="C28" s="204"/>
      <c r="D28" s="204"/>
      <c r="E28" s="204"/>
      <c r="F28" s="204"/>
      <c r="G28" s="204"/>
      <c r="H28" s="204"/>
      <c r="I28" s="204"/>
      <c r="J28" s="204"/>
      <c r="K28" s="205"/>
    </row>
    <row r="29" spans="1:11" s="196" customFormat="1" ht="25.5" customHeight="1" x14ac:dyDescent="0.2">
      <c r="A29" s="201"/>
      <c r="B29" s="201"/>
      <c r="C29" s="201"/>
      <c r="D29" s="201"/>
      <c r="E29" s="201"/>
      <c r="F29" s="201"/>
      <c r="G29" s="201"/>
      <c r="H29" s="201"/>
      <c r="I29" s="201"/>
      <c r="J29" s="201"/>
      <c r="K29" s="201"/>
    </row>
    <row r="30" spans="1:11" s="197" customFormat="1" x14ac:dyDescent="0.2">
      <c r="A30" s="197" t="s">
        <v>173</v>
      </c>
    </row>
    <row r="31" spans="1:11" s="197" customFormat="1" x14ac:dyDescent="0.2">
      <c r="A31" s="197" t="s">
        <v>170</v>
      </c>
    </row>
    <row r="32" spans="1:11" s="197" customFormat="1" x14ac:dyDescent="0.2">
      <c r="A32" s="197" t="s">
        <v>171</v>
      </c>
    </row>
    <row r="33" spans="1:1" s="197" customFormat="1" x14ac:dyDescent="0.2">
      <c r="A33" s="197" t="s">
        <v>172</v>
      </c>
    </row>
    <row r="34" spans="1:1" s="197" customFormat="1" x14ac:dyDescent="0.2"/>
    <row r="35" spans="1:1" s="197" customFormat="1" x14ac:dyDescent="0.2">
      <c r="A35" s="197" t="s">
        <v>168</v>
      </c>
    </row>
    <row r="36" spans="1:1" s="197" customFormat="1" x14ac:dyDescent="0.2">
      <c r="A36" s="197" t="s">
        <v>169</v>
      </c>
    </row>
    <row r="37" spans="1:1" s="197" customFormat="1" x14ac:dyDescent="0.2"/>
    <row r="38" spans="1:1" s="197" customFormat="1" x14ac:dyDescent="0.2">
      <c r="A38" s="197" t="s">
        <v>163</v>
      </c>
    </row>
    <row r="39" spans="1:1" s="197" customFormat="1" x14ac:dyDescent="0.2">
      <c r="A39" s="197" t="s">
        <v>164</v>
      </c>
    </row>
    <row r="40" spans="1:1" s="197" customFormat="1" x14ac:dyDescent="0.2">
      <c r="A40" s="197" t="s">
        <v>165</v>
      </c>
    </row>
    <row r="41" spans="1:1" s="197" customFormat="1" x14ac:dyDescent="0.2">
      <c r="A41" s="197" t="s">
        <v>166</v>
      </c>
    </row>
    <row r="42" spans="1:1" s="197" customFormat="1" x14ac:dyDescent="0.2"/>
    <row r="43" spans="1:1" x14ac:dyDescent="0.2">
      <c r="A43" s="197" t="s">
        <v>158</v>
      </c>
    </row>
    <row r="44" spans="1:1" x14ac:dyDescent="0.2">
      <c r="A44" s="197" t="s">
        <v>167</v>
      </c>
    </row>
    <row r="45" spans="1:1" x14ac:dyDescent="0.2">
      <c r="A45" s="197" t="s">
        <v>161</v>
      </c>
    </row>
    <row r="46" spans="1:1" x14ac:dyDescent="0.2">
      <c r="A46" s="197" t="s">
        <v>162</v>
      </c>
    </row>
    <row r="48" spans="1:1" x14ac:dyDescent="0.2">
      <c r="A48" s="197" t="s">
        <v>160</v>
      </c>
    </row>
    <row r="49" spans="1:1" x14ac:dyDescent="0.2">
      <c r="A49" s="197" t="s">
        <v>155</v>
      </c>
    </row>
    <row r="52" spans="1:1" s="197" customFormat="1" x14ac:dyDescent="0.2"/>
    <row r="53" spans="1:1" s="197" customFormat="1" x14ac:dyDescent="0.2"/>
    <row r="54" spans="1:1" s="197" customFormat="1" x14ac:dyDescent="0.2"/>
    <row r="55" spans="1:1" s="197" customFormat="1" x14ac:dyDescent="0.2"/>
    <row r="56" spans="1:1" s="197" customFormat="1" x14ac:dyDescent="0.2"/>
    <row r="57" spans="1:1" s="197" customFormat="1" x14ac:dyDescent="0.2"/>
    <row r="58" spans="1:1" s="197" customFormat="1" x14ac:dyDescent="0.2"/>
    <row r="59" spans="1:1" s="197" customFormat="1" x14ac:dyDescent="0.2"/>
    <row r="60" spans="1:1" s="197" customFormat="1" x14ac:dyDescent="0.2"/>
    <row r="61" spans="1:1" s="197" customFormat="1" x14ac:dyDescent="0.2"/>
    <row r="62" spans="1:1" s="197" customFormat="1" x14ac:dyDescent="0.2"/>
    <row r="63" spans="1:1" s="197" customFormat="1" x14ac:dyDescent="0.2"/>
    <row r="64" spans="1:1" s="197" customFormat="1" x14ac:dyDescent="0.2"/>
    <row r="65" spans="1:3" s="197" customFormat="1" x14ac:dyDescent="0.2"/>
    <row r="66" spans="1:3" s="197" customFormat="1" x14ac:dyDescent="0.2"/>
    <row r="67" spans="1:3" s="197" customFormat="1" x14ac:dyDescent="0.2"/>
    <row r="68" spans="1:3" s="197" customFormat="1" x14ac:dyDescent="0.2"/>
    <row r="69" spans="1:3" s="197" customFormat="1" x14ac:dyDescent="0.2"/>
    <row r="70" spans="1:3" s="197" customFormat="1" x14ac:dyDescent="0.2"/>
    <row r="71" spans="1:3" x14ac:dyDescent="0.2">
      <c r="A71" s="197"/>
    </row>
    <row r="72" spans="1:3" x14ac:dyDescent="0.2">
      <c r="A72" s="197"/>
    </row>
    <row r="73" spans="1:3" x14ac:dyDescent="0.2">
      <c r="A73" s="197"/>
    </row>
    <row r="76" spans="1:3" ht="15.75" x14ac:dyDescent="0.25">
      <c r="A76" s="4" t="s">
        <v>58</v>
      </c>
      <c r="B76" s="3" t="s">
        <v>45</v>
      </c>
      <c r="C76" s="2" t="s">
        <v>75</v>
      </c>
    </row>
    <row r="77" spans="1:3" ht="15.75" x14ac:dyDescent="0.25">
      <c r="A77" s="4" t="s">
        <v>57</v>
      </c>
      <c r="B77" s="3" t="s">
        <v>46</v>
      </c>
      <c r="C77" s="2" t="s">
        <v>98</v>
      </c>
    </row>
    <row r="78" spans="1:3" ht="15.75" x14ac:dyDescent="0.2">
      <c r="A78" s="1"/>
      <c r="B78" s="1"/>
      <c r="C78" s="2" t="s">
        <v>52</v>
      </c>
    </row>
    <row r="79" spans="1:3" ht="15.75" x14ac:dyDescent="0.2">
      <c r="A79" s="1" t="s">
        <v>47</v>
      </c>
      <c r="B79" s="3" t="s">
        <v>45</v>
      </c>
      <c r="C79" s="2" t="s">
        <v>53</v>
      </c>
    </row>
    <row r="80" spans="1:3" ht="15.75" x14ac:dyDescent="0.2">
      <c r="A80" s="1" t="s">
        <v>48</v>
      </c>
      <c r="B80" s="3" t="s">
        <v>54</v>
      </c>
      <c r="C80" s="10" t="s">
        <v>74</v>
      </c>
    </row>
    <row r="81" spans="1:3" ht="18" x14ac:dyDescent="0.2">
      <c r="A81"/>
      <c r="B81" s="1" t="s">
        <v>46</v>
      </c>
      <c r="C81" s="6"/>
    </row>
    <row r="82" spans="1:3" ht="15.75" x14ac:dyDescent="0.2">
      <c r="A82" s="5"/>
      <c r="B82"/>
      <c r="C82"/>
    </row>
    <row r="83" spans="1:3" ht="15.75" x14ac:dyDescent="0.2">
      <c r="A83" s="5" t="s">
        <v>81</v>
      </c>
      <c r="B83"/>
      <c r="C83" s="10" t="s">
        <v>121</v>
      </c>
    </row>
    <row r="84" spans="1:3" ht="15.75" x14ac:dyDescent="0.2">
      <c r="A84" s="5" t="s">
        <v>82</v>
      </c>
      <c r="B84"/>
      <c r="C84" s="10" t="s">
        <v>120</v>
      </c>
    </row>
    <row r="85" spans="1:3" x14ac:dyDescent="0.2">
      <c r="A85"/>
      <c r="B85"/>
      <c r="C85"/>
    </row>
  </sheetData>
  <sheetProtection algorithmName="SHA-512" hashValue="phYnWwOiXQ5zUtnT8DaFxHd64M7RZUrj1PlJ0jyTkSfoUXmHuhHl4cPxy8u6QOuY+JjprWBvhnlPD8qF1f6OWw==" saltValue="5BMNHJti+Oen+5F/mMaP8A==" spinCount="100000" sheet="1" objects="1" scenarios="1"/>
  <mergeCells count="1">
    <mergeCell ref="A28:K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LK72"/>
  <sheetViews>
    <sheetView showGridLines="0" zoomScale="80" zoomScaleNormal="80" workbookViewId="0">
      <selection activeCell="B6" sqref="B6"/>
    </sheetView>
  </sheetViews>
  <sheetFormatPr baseColWidth="10" defaultColWidth="11.42578125" defaultRowHeight="18" x14ac:dyDescent="0.2"/>
  <cols>
    <col min="1" max="1" width="29.5703125" style="12" customWidth="1"/>
    <col min="2" max="2" width="25" style="12" customWidth="1"/>
    <col min="3" max="3" width="13.7109375" style="12" customWidth="1"/>
    <col min="4" max="4" width="19.7109375" style="12" customWidth="1"/>
    <col min="5" max="5" width="17.42578125" style="12" customWidth="1"/>
    <col min="6" max="6" width="19.85546875" style="12" customWidth="1"/>
    <col min="7" max="7" width="13.28515625" style="12" bestFit="1" customWidth="1"/>
    <col min="8" max="10" width="13.140625" style="12" customWidth="1"/>
    <col min="11" max="11" width="13.7109375" style="12" customWidth="1"/>
    <col min="12" max="55" width="11.42578125" style="20"/>
    <col min="56" max="56" width="11.42578125" style="26"/>
    <col min="57" max="16384" width="11.42578125" style="12"/>
  </cols>
  <sheetData>
    <row r="1" spans="1:999" ht="18.75" x14ac:dyDescent="0.2">
      <c r="A1" s="11" t="s">
        <v>91</v>
      </c>
      <c r="H1" s="93"/>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row>
    <row r="2" spans="1:999" x14ac:dyDescent="0.2">
      <c r="A2" s="1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999" ht="20.45" customHeight="1" x14ac:dyDescent="0.2">
      <c r="A3" s="208" t="s">
        <v>78</v>
      </c>
      <c r="B3" s="208"/>
      <c r="D3" s="209" t="s">
        <v>3</v>
      </c>
      <c r="E3" s="210"/>
      <c r="F3" s="211"/>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999" ht="20.45" customHeight="1" x14ac:dyDescent="0.2">
      <c r="A4" s="109" t="s">
        <v>77</v>
      </c>
      <c r="B4" s="14"/>
      <c r="D4" s="109" t="s">
        <v>26</v>
      </c>
      <c r="E4" s="43" t="s">
        <v>27</v>
      </c>
      <c r="F4" s="47"/>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row>
    <row r="5" spans="1:999" ht="20.45" customHeight="1" x14ac:dyDescent="0.2">
      <c r="A5" s="109" t="s">
        <v>78</v>
      </c>
      <c r="B5" s="14"/>
      <c r="D5" s="109" t="s">
        <v>35</v>
      </c>
      <c r="E5" s="44">
        <v>-10</v>
      </c>
      <c r="F5" s="47" t="s">
        <v>4</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999" ht="20.45" customHeight="1" x14ac:dyDescent="0.2">
      <c r="A6" s="48" t="s">
        <v>51</v>
      </c>
      <c r="B6" s="94"/>
      <c r="D6" s="47" t="s">
        <v>156</v>
      </c>
      <c r="E6" s="95">
        <v>20</v>
      </c>
      <c r="F6" s="47" t="s">
        <v>101</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999" ht="20.45" customHeight="1" x14ac:dyDescent="0.2">
      <c r="A7" s="48" t="s">
        <v>97</v>
      </c>
      <c r="B7" s="94" t="s">
        <v>81</v>
      </c>
      <c r="D7" s="47" t="s">
        <v>73</v>
      </c>
      <c r="E7" s="95">
        <v>0</v>
      </c>
      <c r="F7" s="48" t="s">
        <v>4</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row>
    <row r="8" spans="1:999" ht="20.45" customHeight="1" x14ac:dyDescent="0.2">
      <c r="A8" s="109" t="s">
        <v>43</v>
      </c>
      <c r="B8" s="14" t="s">
        <v>48</v>
      </c>
      <c r="D8" s="47" t="s">
        <v>28</v>
      </c>
      <c r="E8" s="95">
        <v>-8</v>
      </c>
      <c r="F8" s="47" t="s">
        <v>4</v>
      </c>
      <c r="H8" s="209" t="s">
        <v>131</v>
      </c>
      <c r="I8" s="210"/>
      <c r="J8" s="210"/>
      <c r="K8" s="211"/>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999" ht="20.45" customHeight="1" x14ac:dyDescent="0.2">
      <c r="A9" s="109" t="s">
        <v>44</v>
      </c>
      <c r="B9" s="14" t="s">
        <v>45</v>
      </c>
      <c r="D9" s="109" t="s">
        <v>118</v>
      </c>
      <c r="E9" s="45">
        <v>2066</v>
      </c>
      <c r="F9" s="109" t="s">
        <v>34</v>
      </c>
      <c r="H9" s="45" t="s">
        <v>31</v>
      </c>
      <c r="I9" s="45" t="s">
        <v>32</v>
      </c>
      <c r="J9" s="110" t="s">
        <v>62</v>
      </c>
      <c r="K9" s="46" t="s">
        <v>117</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999" ht="20.45" customHeight="1" x14ac:dyDescent="0.2">
      <c r="A10" s="109" t="s">
        <v>42</v>
      </c>
      <c r="B10" s="14" t="s">
        <v>45</v>
      </c>
      <c r="D10" s="92" t="s">
        <v>119</v>
      </c>
      <c r="E10" s="21">
        <v>41320</v>
      </c>
      <c r="F10" s="92" t="s">
        <v>18</v>
      </c>
      <c r="H10" s="22">
        <v>2.5436479744541431</v>
      </c>
      <c r="I10" s="22">
        <v>2.5424428313612628</v>
      </c>
      <c r="J10" s="23">
        <v>98.69771325445052</v>
      </c>
      <c r="K10" s="24">
        <v>16252.086178817495</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999" ht="20.45" customHeight="1" x14ac:dyDescent="0.2">
      <c r="A11" s="109" t="s">
        <v>59</v>
      </c>
      <c r="B11" s="14" t="s">
        <v>46</v>
      </c>
      <c r="D11" s="213" t="s">
        <v>126</v>
      </c>
      <c r="E11" s="214" t="s">
        <v>17</v>
      </c>
      <c r="F11" s="216" t="s">
        <v>20</v>
      </c>
      <c r="I11" s="25"/>
      <c r="J11" s="25"/>
      <c r="K11" s="26"/>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999" ht="20.45" customHeight="1" x14ac:dyDescent="0.2">
      <c r="A12" s="109" t="s">
        <v>122</v>
      </c>
      <c r="B12" s="94" t="s">
        <v>121</v>
      </c>
      <c r="D12" s="213"/>
      <c r="E12" s="215"/>
      <c r="F12" s="216"/>
      <c r="I12" s="25"/>
      <c r="J12" s="25"/>
      <c r="K12" s="26"/>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999" ht="21" customHeight="1" x14ac:dyDescent="0.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999" ht="21" customHeight="1" x14ac:dyDescent="0.2">
      <c r="A14" s="208" t="s">
        <v>0</v>
      </c>
      <c r="B14" s="208"/>
      <c r="C14" s="208"/>
      <c r="D14" s="208"/>
      <c r="E14" s="208"/>
      <c r="F14" s="208"/>
      <c r="G14" s="208"/>
      <c r="H14" s="208"/>
      <c r="I14" s="208"/>
      <c r="J14" s="208"/>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2"/>
      <c r="BC14" s="12"/>
      <c r="BD14" s="12"/>
    </row>
    <row r="15" spans="1:999" ht="63" customHeight="1" x14ac:dyDescent="0.2">
      <c r="A15" s="92" t="s">
        <v>1</v>
      </c>
      <c r="B15" s="92" t="s">
        <v>2</v>
      </c>
      <c r="C15" s="92" t="s">
        <v>90</v>
      </c>
      <c r="D15" s="92" t="s">
        <v>89</v>
      </c>
      <c r="E15" s="92" t="s">
        <v>115</v>
      </c>
      <c r="F15" s="92" t="s">
        <v>49</v>
      </c>
      <c r="G15" s="92" t="s">
        <v>64</v>
      </c>
      <c r="H15" s="92" t="s">
        <v>39</v>
      </c>
      <c r="I15" s="47" t="s">
        <v>7</v>
      </c>
      <c r="J15" s="47" t="s">
        <v>63</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2"/>
      <c r="BC15" s="12"/>
      <c r="BD15" s="12"/>
    </row>
    <row r="16" spans="1:999" s="30" customFormat="1" ht="21" customHeight="1" x14ac:dyDescent="0.2">
      <c r="A16" s="46" t="s">
        <v>8</v>
      </c>
      <c r="B16" s="45">
        <v>-7</v>
      </c>
      <c r="C16" s="96">
        <v>88.461538461538453</v>
      </c>
      <c r="D16" s="27">
        <v>17.69230769230769</v>
      </c>
      <c r="E16" s="28"/>
      <c r="F16" s="97">
        <v>16</v>
      </c>
      <c r="G16" s="97">
        <v>3</v>
      </c>
      <c r="H16" s="198">
        <v>0.9</v>
      </c>
      <c r="I16" s="29">
        <v>1</v>
      </c>
      <c r="J16" s="29">
        <v>3</v>
      </c>
      <c r="K16" s="98"/>
      <c r="ALH16" s="30">
        <v>9.5500000000000007</v>
      </c>
      <c r="ALK16" s="30">
        <v>16</v>
      </c>
    </row>
    <row r="17" spans="1:999" s="30" customFormat="1" ht="21" customHeight="1" x14ac:dyDescent="0.2">
      <c r="A17" s="46" t="s">
        <v>9</v>
      </c>
      <c r="B17" s="45">
        <v>2</v>
      </c>
      <c r="C17" s="96">
        <v>53.846153846153847</v>
      </c>
      <c r="D17" s="27">
        <v>10.769230769230768</v>
      </c>
      <c r="E17" s="28"/>
      <c r="F17" s="97">
        <v>20</v>
      </c>
      <c r="G17" s="97">
        <v>3</v>
      </c>
      <c r="H17" s="198">
        <v>0.9</v>
      </c>
      <c r="I17" s="29">
        <v>0.53846153846153844</v>
      </c>
      <c r="J17" s="29">
        <v>2.7631578947368425</v>
      </c>
      <c r="K17" s="98"/>
      <c r="ALH17" s="99">
        <v>11.17</v>
      </c>
      <c r="ALK17" s="30">
        <v>20</v>
      </c>
    </row>
    <row r="18" spans="1:999" s="30" customFormat="1" ht="21" customHeight="1" x14ac:dyDescent="0.2">
      <c r="A18" s="46" t="s">
        <v>10</v>
      </c>
      <c r="B18" s="45">
        <v>7</v>
      </c>
      <c r="C18" s="96">
        <v>34.615384615384613</v>
      </c>
      <c r="D18" s="27">
        <v>6.9230769230769225</v>
      </c>
      <c r="E18" s="28"/>
      <c r="F18" s="97">
        <v>20</v>
      </c>
      <c r="G18" s="97">
        <v>3</v>
      </c>
      <c r="H18" s="198">
        <v>0.9</v>
      </c>
      <c r="I18" s="29">
        <v>0.34615384615384615</v>
      </c>
      <c r="J18" s="29">
        <v>2.523364485981308</v>
      </c>
      <c r="K18" s="98"/>
      <c r="ALH18" s="99">
        <v>12.66</v>
      </c>
      <c r="ALK18" s="30">
        <v>20</v>
      </c>
    </row>
    <row r="19" spans="1:999" ht="21" customHeight="1" x14ac:dyDescent="0.2">
      <c r="A19" s="46" t="s">
        <v>11</v>
      </c>
      <c r="B19" s="45">
        <v>12</v>
      </c>
      <c r="C19" s="96">
        <v>15.384615384615385</v>
      </c>
      <c r="D19" s="27">
        <v>3.0769230769230766</v>
      </c>
      <c r="E19" s="28"/>
      <c r="F19" s="97">
        <v>20</v>
      </c>
      <c r="G19" s="97">
        <v>3</v>
      </c>
      <c r="H19" s="198">
        <v>0.9</v>
      </c>
      <c r="I19" s="29">
        <v>0.15384615384615383</v>
      </c>
      <c r="J19" s="29">
        <v>1.935483870967742</v>
      </c>
      <c r="K19" s="100"/>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ALH19" s="101">
        <v>14.3</v>
      </c>
      <c r="ALK19" s="12">
        <v>20</v>
      </c>
    </row>
    <row r="20" spans="1:999" s="30" customFormat="1" ht="21" customHeight="1" x14ac:dyDescent="0.2">
      <c r="A20" s="46" t="s">
        <v>157</v>
      </c>
      <c r="B20" s="108">
        <v>-8</v>
      </c>
      <c r="C20" s="96">
        <v>92.307692307692307</v>
      </c>
      <c r="D20" s="27">
        <v>18.461538461538463</v>
      </c>
      <c r="E20" s="28"/>
      <c r="F20" s="97">
        <v>10</v>
      </c>
      <c r="G20" s="97">
        <v>3</v>
      </c>
      <c r="H20" s="198">
        <v>0.9</v>
      </c>
      <c r="I20" s="29">
        <v>1</v>
      </c>
      <c r="J20" s="29">
        <v>3</v>
      </c>
      <c r="K20" s="98"/>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ALH20" s="99">
        <v>7.8</v>
      </c>
      <c r="ALK20" s="30">
        <v>10</v>
      </c>
    </row>
    <row r="21" spans="1:999" s="30" customFormat="1" ht="21" customHeight="1" x14ac:dyDescent="0.2">
      <c r="A21" s="46" t="s">
        <v>113</v>
      </c>
      <c r="B21" s="108">
        <v>0</v>
      </c>
      <c r="C21" s="96">
        <v>61.53846153846154</v>
      </c>
      <c r="D21" s="27">
        <v>12.307692307692307</v>
      </c>
      <c r="E21" s="28"/>
      <c r="F21" s="97">
        <v>12</v>
      </c>
      <c r="G21" s="97">
        <v>3</v>
      </c>
      <c r="H21" s="198">
        <v>0.9</v>
      </c>
      <c r="I21" s="29">
        <v>1</v>
      </c>
      <c r="J21" s="29">
        <v>3</v>
      </c>
      <c r="K21" s="98"/>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ALH21" s="30">
        <v>9.6969230769230776</v>
      </c>
      <c r="ALK21" s="30">
        <v>12.307692307692307</v>
      </c>
    </row>
    <row r="22" spans="1:999" ht="21" customHeight="1" x14ac:dyDescent="0.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row>
    <row r="23" spans="1:999" ht="21" customHeight="1" x14ac:dyDescent="0.2">
      <c r="A23" s="208" t="s">
        <v>83</v>
      </c>
      <c r="B23" s="208"/>
      <c r="C23" s="208"/>
      <c r="D23" s="208"/>
      <c r="E23" s="208"/>
      <c r="F23" s="208"/>
      <c r="G23" s="208"/>
      <c r="H23" s="208"/>
      <c r="I23" s="208"/>
      <c r="J23" s="111"/>
      <c r="K23" s="33"/>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row>
    <row r="24" spans="1:999" s="20" customFormat="1" ht="21" customHeight="1" x14ac:dyDescent="0.2">
      <c r="A24" s="112" t="s">
        <v>37</v>
      </c>
      <c r="B24" s="49"/>
      <c r="C24" s="49"/>
      <c r="D24" s="49"/>
      <c r="E24" s="49"/>
      <c r="F24" s="212" t="s">
        <v>36</v>
      </c>
      <c r="G24" s="212"/>
      <c r="H24" s="212"/>
      <c r="I24" s="212"/>
      <c r="J24" s="212"/>
    </row>
    <row r="25" spans="1:999" s="20" customFormat="1" ht="40.15" customHeight="1" x14ac:dyDescent="0.2">
      <c r="A25" s="113"/>
      <c r="B25" s="47" t="s">
        <v>33</v>
      </c>
      <c r="C25" s="47" t="s">
        <v>40</v>
      </c>
      <c r="D25" s="47" t="s">
        <v>128</v>
      </c>
      <c r="E25" s="49"/>
      <c r="F25" s="113"/>
      <c r="G25" s="47" t="s">
        <v>33</v>
      </c>
      <c r="H25" s="47" t="s">
        <v>40</v>
      </c>
      <c r="I25" s="47" t="s">
        <v>25</v>
      </c>
      <c r="J25" s="49"/>
    </row>
    <row r="26" spans="1:999" s="20" customFormat="1" ht="21" customHeight="1" x14ac:dyDescent="0.2">
      <c r="A26" s="48" t="s">
        <v>21</v>
      </c>
      <c r="B26" s="45">
        <v>178</v>
      </c>
      <c r="C26" s="94">
        <v>1</v>
      </c>
      <c r="D26" s="96">
        <v>0.17799999999999999</v>
      </c>
      <c r="F26" s="48" t="s">
        <v>21</v>
      </c>
      <c r="G26" s="45">
        <v>178</v>
      </c>
      <c r="H26" s="94"/>
      <c r="I26" s="96"/>
    </row>
    <row r="27" spans="1:999" s="20" customFormat="1" ht="21" customHeight="1" x14ac:dyDescent="0.2">
      <c r="A27" s="48" t="s">
        <v>22</v>
      </c>
      <c r="B27" s="45">
        <v>0</v>
      </c>
      <c r="C27" s="94">
        <v>1</v>
      </c>
      <c r="D27" s="96">
        <v>0</v>
      </c>
      <c r="E27" s="34"/>
      <c r="F27" s="48" t="s">
        <v>22</v>
      </c>
      <c r="G27" s="45">
        <v>0</v>
      </c>
      <c r="H27" s="94"/>
      <c r="I27" s="96"/>
    </row>
    <row r="28" spans="1:999" s="20" customFormat="1" ht="21" customHeight="1" x14ac:dyDescent="0.2">
      <c r="A28" s="48" t="s">
        <v>23</v>
      </c>
      <c r="B28" s="45">
        <v>3672</v>
      </c>
      <c r="C28" s="94">
        <v>1</v>
      </c>
      <c r="D28" s="96">
        <v>3.6720000000000002</v>
      </c>
      <c r="F28" s="48" t="s">
        <v>23</v>
      </c>
      <c r="G28" s="45">
        <v>0</v>
      </c>
      <c r="H28" s="94"/>
      <c r="I28" s="96"/>
    </row>
    <row r="29" spans="1:999" s="34" customFormat="1" ht="21" customHeight="1" x14ac:dyDescent="0.2">
      <c r="A29" s="48" t="s">
        <v>24</v>
      </c>
      <c r="B29" s="45">
        <v>3850</v>
      </c>
      <c r="C29" s="94">
        <v>1</v>
      </c>
      <c r="D29" s="96">
        <v>3.85</v>
      </c>
      <c r="E29" s="20"/>
      <c r="F29" s="48" t="s">
        <v>24</v>
      </c>
      <c r="G29" s="45">
        <v>178</v>
      </c>
      <c r="H29" s="94"/>
      <c r="I29" s="96"/>
    </row>
    <row r="30" spans="1:999" ht="21" customHeight="1" x14ac:dyDescent="0.2">
      <c r="A30" s="13"/>
      <c r="K30" s="33"/>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row r="31" spans="1:999" ht="21" customHeight="1" x14ac:dyDescent="0.2">
      <c r="A31" s="208" t="s">
        <v>41</v>
      </c>
      <c r="B31" s="208"/>
      <c r="C31" s="208"/>
      <c r="D31" s="208"/>
      <c r="E31" s="208"/>
      <c r="F31" s="208"/>
      <c r="G31" s="208"/>
      <c r="H31" s="208"/>
      <c r="I31" s="208"/>
      <c r="J31" s="208"/>
      <c r="K31" s="208"/>
    </row>
    <row r="32" spans="1:999" s="30" customFormat="1" ht="63" customHeight="1" x14ac:dyDescent="0.2">
      <c r="A32" s="206" t="s">
        <v>1</v>
      </c>
      <c r="B32" s="92" t="s">
        <v>13</v>
      </c>
      <c r="C32" s="92" t="s">
        <v>84</v>
      </c>
      <c r="D32" s="92" t="s">
        <v>15</v>
      </c>
      <c r="E32" s="92" t="s">
        <v>19</v>
      </c>
      <c r="F32" s="92" t="s">
        <v>85</v>
      </c>
      <c r="G32" s="217" t="s">
        <v>71</v>
      </c>
      <c r="H32" s="218"/>
      <c r="I32" s="92" t="s">
        <v>123</v>
      </c>
      <c r="J32" s="92" t="s">
        <v>29</v>
      </c>
      <c r="K32" s="92" t="s">
        <v>124</v>
      </c>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5"/>
    </row>
    <row r="33" spans="1:56" s="30" customFormat="1" ht="63" customHeight="1" x14ac:dyDescent="0.2">
      <c r="A33" s="207"/>
      <c r="B33" s="92" t="s">
        <v>12</v>
      </c>
      <c r="C33" s="92" t="s">
        <v>14</v>
      </c>
      <c r="D33" s="92" t="s">
        <v>16</v>
      </c>
      <c r="E33" s="92"/>
      <c r="F33" s="92" t="s">
        <v>86</v>
      </c>
      <c r="G33" s="92"/>
      <c r="H33" s="92" t="s">
        <v>125</v>
      </c>
      <c r="I33" s="92" t="s">
        <v>87</v>
      </c>
      <c r="J33" s="92" t="s">
        <v>88</v>
      </c>
      <c r="K33" s="47"/>
    </row>
    <row r="34" spans="1:56" s="35" customFormat="1" ht="22.9" customHeight="1" x14ac:dyDescent="0.2">
      <c r="A34" s="47"/>
      <c r="B34" s="47" t="s">
        <v>17</v>
      </c>
      <c r="C34" s="47" t="s">
        <v>4</v>
      </c>
      <c r="D34" s="47" t="s">
        <v>17</v>
      </c>
      <c r="E34" s="47"/>
      <c r="F34" s="47"/>
      <c r="G34" s="47"/>
      <c r="H34" s="47"/>
      <c r="I34" s="47"/>
      <c r="J34" s="47"/>
      <c r="K34" s="47"/>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row>
    <row r="35" spans="1:56" s="16" customFormat="1" ht="19.899999999999999" customHeight="1" x14ac:dyDescent="0.2">
      <c r="A35" s="15"/>
      <c r="B35" s="47">
        <v>21</v>
      </c>
      <c r="C35" s="47">
        <v>-10</v>
      </c>
      <c r="D35" s="47">
        <v>1</v>
      </c>
      <c r="E35" s="36">
        <v>100</v>
      </c>
      <c r="F35" s="36">
        <v>20</v>
      </c>
      <c r="G35" s="36" t="s">
        <v>17</v>
      </c>
      <c r="H35" s="36" t="s">
        <v>17</v>
      </c>
      <c r="I35" s="36">
        <v>20</v>
      </c>
      <c r="J35" s="37">
        <v>20</v>
      </c>
      <c r="K35" s="37">
        <v>20</v>
      </c>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row>
    <row r="36" spans="1:56" s="35" customFormat="1" ht="19.899999999999999" customHeight="1" x14ac:dyDescent="0.2">
      <c r="A36" s="15"/>
      <c r="B36" s="47">
        <v>22</v>
      </c>
      <c r="C36" s="47">
        <v>-9</v>
      </c>
      <c r="D36" s="47">
        <v>25</v>
      </c>
      <c r="E36" s="36">
        <v>96.15384615384616</v>
      </c>
      <c r="F36" s="36">
        <v>19.230769230769234</v>
      </c>
      <c r="G36" s="36" t="s">
        <v>17</v>
      </c>
      <c r="H36" s="36" t="s">
        <v>17</v>
      </c>
      <c r="I36" s="36">
        <v>19.230769230769234</v>
      </c>
      <c r="J36" s="37">
        <v>480.76923076923083</v>
      </c>
      <c r="K36" s="37">
        <v>480.76923076923083</v>
      </c>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row>
    <row r="37" spans="1:56" s="35" customFormat="1" ht="19.899999999999999" customHeight="1" x14ac:dyDescent="0.2">
      <c r="A37" s="15" t="s">
        <v>28</v>
      </c>
      <c r="B37" s="47">
        <v>23</v>
      </c>
      <c r="C37" s="47">
        <v>-8</v>
      </c>
      <c r="D37" s="47">
        <v>23</v>
      </c>
      <c r="E37" s="36">
        <v>92.307692307692307</v>
      </c>
      <c r="F37" s="36">
        <v>18.461538461538463</v>
      </c>
      <c r="G37" s="36">
        <v>10</v>
      </c>
      <c r="H37" s="36">
        <v>3</v>
      </c>
      <c r="I37" s="36">
        <v>8.4615384615384635</v>
      </c>
      <c r="J37" s="37">
        <v>424.61538461538464</v>
      </c>
      <c r="K37" s="37">
        <v>271.28205128205133</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row>
    <row r="38" spans="1:56" s="102" customFormat="1" ht="19.899999999999999" customHeight="1" x14ac:dyDescent="0.2">
      <c r="A38" s="174">
        <v>-7</v>
      </c>
      <c r="B38" s="175">
        <v>24</v>
      </c>
      <c r="C38" s="175">
        <v>-7</v>
      </c>
      <c r="D38" s="175">
        <v>24</v>
      </c>
      <c r="E38" s="176">
        <v>88.461538461538453</v>
      </c>
      <c r="F38" s="176">
        <v>17.69230769230769</v>
      </c>
      <c r="G38" s="176">
        <v>16</v>
      </c>
      <c r="H38" s="176">
        <v>3</v>
      </c>
      <c r="I38" s="176">
        <v>1.6923076923076898</v>
      </c>
      <c r="J38" s="177">
        <v>424.61538461538453</v>
      </c>
      <c r="K38" s="177">
        <v>168.61538461538456</v>
      </c>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row>
    <row r="39" spans="1:56" s="103" customFormat="1" ht="19.899999999999999" customHeight="1" x14ac:dyDescent="0.2">
      <c r="A39" s="15"/>
      <c r="B39" s="47">
        <v>25</v>
      </c>
      <c r="C39" s="47">
        <v>-6</v>
      </c>
      <c r="D39" s="47">
        <v>27</v>
      </c>
      <c r="E39" s="36">
        <v>84.615384615384613</v>
      </c>
      <c r="F39" s="36">
        <v>16.923076923076923</v>
      </c>
      <c r="G39" s="36">
        <v>15.472527472527473</v>
      </c>
      <c r="H39" s="36">
        <v>3</v>
      </c>
      <c r="I39" s="36">
        <v>1.4505494505494507</v>
      </c>
      <c r="J39" s="37">
        <v>456.92307692307691</v>
      </c>
      <c r="K39" s="36">
        <v>178.41758241758242</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row>
    <row r="40" spans="1:56" s="35" customFormat="1" ht="19.899999999999999" customHeight="1" x14ac:dyDescent="0.2">
      <c r="A40" s="15"/>
      <c r="B40" s="47">
        <v>26</v>
      </c>
      <c r="C40" s="47">
        <v>-5</v>
      </c>
      <c r="D40" s="47">
        <v>68</v>
      </c>
      <c r="E40" s="36">
        <v>80.769230769230774</v>
      </c>
      <c r="F40" s="36">
        <v>16.153846153846153</v>
      </c>
      <c r="G40" s="36">
        <v>14.945054945054945</v>
      </c>
      <c r="H40" s="36">
        <v>3</v>
      </c>
      <c r="I40" s="36">
        <v>1.208791208791208</v>
      </c>
      <c r="J40" s="37">
        <v>1098.4615384615383</v>
      </c>
      <c r="K40" s="36">
        <v>420.95238095238091</v>
      </c>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row>
    <row r="41" spans="1:56" s="35" customFormat="1" ht="19.899999999999999" customHeight="1" x14ac:dyDescent="0.2">
      <c r="A41" s="15"/>
      <c r="B41" s="47">
        <v>27</v>
      </c>
      <c r="C41" s="47">
        <v>-4</v>
      </c>
      <c r="D41" s="47">
        <v>91</v>
      </c>
      <c r="E41" s="36">
        <v>76.923076923076934</v>
      </c>
      <c r="F41" s="36">
        <v>15.384615384615385</v>
      </c>
      <c r="G41" s="36">
        <v>14.417582417582418</v>
      </c>
      <c r="H41" s="36">
        <v>3</v>
      </c>
      <c r="I41" s="36">
        <v>0.96703296703296715</v>
      </c>
      <c r="J41" s="37">
        <v>1400</v>
      </c>
      <c r="K41" s="36">
        <v>525.33333333333337</v>
      </c>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row>
    <row r="42" spans="1:56" s="35" customFormat="1" ht="19.899999999999999" customHeight="1" x14ac:dyDescent="0.2">
      <c r="A42" s="15"/>
      <c r="B42" s="47">
        <v>28</v>
      </c>
      <c r="C42" s="47">
        <v>-3</v>
      </c>
      <c r="D42" s="47">
        <v>89</v>
      </c>
      <c r="E42" s="36">
        <v>73.076923076923066</v>
      </c>
      <c r="F42" s="36">
        <v>14.615384615384615</v>
      </c>
      <c r="G42" s="36">
        <v>13.890109890109891</v>
      </c>
      <c r="H42" s="36">
        <v>3</v>
      </c>
      <c r="I42" s="36">
        <v>0.72527472527472447</v>
      </c>
      <c r="J42" s="37">
        <v>1300.7692307692307</v>
      </c>
      <c r="K42" s="36">
        <v>476.6227106227106</v>
      </c>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row>
    <row r="43" spans="1:56" s="34" customFormat="1" ht="19.899999999999999" customHeight="1" x14ac:dyDescent="0.2">
      <c r="A43" s="15"/>
      <c r="B43" s="47">
        <v>29</v>
      </c>
      <c r="C43" s="47">
        <v>-2</v>
      </c>
      <c r="D43" s="47">
        <v>165</v>
      </c>
      <c r="E43" s="36">
        <v>69.230769230769226</v>
      </c>
      <c r="F43" s="36">
        <v>13.846153846153845</v>
      </c>
      <c r="G43" s="36">
        <v>13.362637362637361</v>
      </c>
      <c r="H43" s="36">
        <v>3</v>
      </c>
      <c r="I43" s="36">
        <v>0.48351648351648358</v>
      </c>
      <c r="J43" s="37">
        <v>2284.6153846153843</v>
      </c>
      <c r="K43" s="36">
        <v>814.72527472527463</v>
      </c>
    </row>
    <row r="44" spans="1:56" s="35" customFormat="1" ht="19.899999999999999" customHeight="1" x14ac:dyDescent="0.2">
      <c r="A44" s="15"/>
      <c r="B44" s="47">
        <v>30</v>
      </c>
      <c r="C44" s="47">
        <v>-1</v>
      </c>
      <c r="D44" s="47">
        <v>173</v>
      </c>
      <c r="E44" s="36">
        <v>65.384615384615387</v>
      </c>
      <c r="F44" s="36">
        <v>13.076923076923077</v>
      </c>
      <c r="G44" s="36">
        <v>12.835164835164834</v>
      </c>
      <c r="H44" s="36">
        <v>3</v>
      </c>
      <c r="I44" s="36">
        <v>0.24175824175824268</v>
      </c>
      <c r="J44" s="37">
        <v>2262.3076923076924</v>
      </c>
      <c r="K44" s="36">
        <v>781.98534798534808</v>
      </c>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row>
    <row r="45" spans="1:56" s="35" customFormat="1" ht="19.899999999999999" customHeight="1" x14ac:dyDescent="0.2">
      <c r="A45" s="15" t="s">
        <v>73</v>
      </c>
      <c r="B45" s="47">
        <v>31</v>
      </c>
      <c r="C45" s="47">
        <v>0</v>
      </c>
      <c r="D45" s="47">
        <v>240</v>
      </c>
      <c r="E45" s="36">
        <v>61.53846153846154</v>
      </c>
      <c r="F45" s="36">
        <v>12.307692307692307</v>
      </c>
      <c r="G45" s="36">
        <v>12.307692307692307</v>
      </c>
      <c r="H45" s="36">
        <v>3</v>
      </c>
      <c r="I45" s="36">
        <v>0</v>
      </c>
      <c r="J45" s="37">
        <v>2953.8461538461534</v>
      </c>
      <c r="K45" s="36">
        <v>984.61538461538453</v>
      </c>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row>
    <row r="46" spans="1:56" s="35" customFormat="1" ht="19.899999999999999" customHeight="1" x14ac:dyDescent="0.2">
      <c r="A46" s="15"/>
      <c r="B46" s="47">
        <v>32</v>
      </c>
      <c r="C46" s="47">
        <v>1</v>
      </c>
      <c r="D46" s="47">
        <v>280</v>
      </c>
      <c r="E46" s="36">
        <v>57.692307692307686</v>
      </c>
      <c r="F46" s="36">
        <v>11.538461538461538</v>
      </c>
      <c r="G46" s="36">
        <v>16.153846153846153</v>
      </c>
      <c r="H46" s="36">
        <v>2.8815789473684212</v>
      </c>
      <c r="I46" s="36">
        <v>0</v>
      </c>
      <c r="J46" s="37">
        <v>3230.7692307692309</v>
      </c>
      <c r="K46" s="36">
        <v>1121.1801896733402</v>
      </c>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row>
    <row r="47" spans="1:56" s="102" customFormat="1" ht="19.899999999999999" customHeight="1" x14ac:dyDescent="0.2">
      <c r="A47" s="174">
        <v>2</v>
      </c>
      <c r="B47" s="175">
        <v>33</v>
      </c>
      <c r="C47" s="175">
        <v>2</v>
      </c>
      <c r="D47" s="175">
        <v>320</v>
      </c>
      <c r="E47" s="176">
        <v>53.846153846153847</v>
      </c>
      <c r="F47" s="176">
        <v>10.769230769230768</v>
      </c>
      <c r="G47" s="176">
        <v>20</v>
      </c>
      <c r="H47" s="176">
        <v>2.7631578947368425</v>
      </c>
      <c r="I47" s="176">
        <v>0</v>
      </c>
      <c r="J47" s="177">
        <v>3446.1538461538457</v>
      </c>
      <c r="K47" s="177">
        <v>1247.1794871794868</v>
      </c>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row>
    <row r="48" spans="1:56" s="35" customFormat="1" ht="19.899999999999999" customHeight="1" x14ac:dyDescent="0.2">
      <c r="A48" s="15"/>
      <c r="B48" s="47">
        <v>34</v>
      </c>
      <c r="C48" s="47">
        <v>3</v>
      </c>
      <c r="D48" s="47">
        <v>357</v>
      </c>
      <c r="E48" s="36">
        <v>50</v>
      </c>
      <c r="F48" s="36">
        <v>10</v>
      </c>
      <c r="G48" s="36">
        <v>20</v>
      </c>
      <c r="H48" s="36">
        <v>2.7151992129857354</v>
      </c>
      <c r="I48" s="36">
        <v>0</v>
      </c>
      <c r="J48" s="36">
        <v>3570</v>
      </c>
      <c r="K48" s="36">
        <v>1314.820652173913</v>
      </c>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row>
    <row r="49" spans="1:56" s="35" customFormat="1" ht="19.899999999999999" customHeight="1" x14ac:dyDescent="0.2">
      <c r="A49" s="15"/>
      <c r="B49" s="47">
        <v>35</v>
      </c>
      <c r="C49" s="47">
        <v>4</v>
      </c>
      <c r="D49" s="47">
        <v>356</v>
      </c>
      <c r="E49" s="36">
        <v>46.153846153846153</v>
      </c>
      <c r="F49" s="36">
        <v>9.2307692307692317</v>
      </c>
      <c r="G49" s="36">
        <v>20</v>
      </c>
      <c r="H49" s="36">
        <v>2.6672405312346288</v>
      </c>
      <c r="I49" s="36">
        <v>0</v>
      </c>
      <c r="J49" s="36">
        <v>3286.1538461538466</v>
      </c>
      <c r="K49" s="36">
        <v>1232.0425577189062</v>
      </c>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1:56" s="26" customFormat="1" ht="19.899999999999999" customHeight="1" x14ac:dyDescent="0.2">
      <c r="A50" s="15"/>
      <c r="B50" s="47">
        <v>36</v>
      </c>
      <c r="C50" s="47">
        <v>5</v>
      </c>
      <c r="D50" s="48">
        <v>303</v>
      </c>
      <c r="E50" s="36">
        <v>42.307692307692307</v>
      </c>
      <c r="F50" s="36">
        <v>8.4615384615384617</v>
      </c>
      <c r="G50" s="36">
        <v>20</v>
      </c>
      <c r="H50" s="36">
        <v>2.6192818494835217</v>
      </c>
      <c r="I50" s="36">
        <v>0</v>
      </c>
      <c r="J50" s="36">
        <v>2563.8461538461538</v>
      </c>
      <c r="K50" s="36">
        <v>978.83553629469122</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1:56" s="26" customFormat="1" ht="19.899999999999999" customHeight="1" x14ac:dyDescent="0.2">
      <c r="A51" s="15"/>
      <c r="B51" s="47">
        <v>37</v>
      </c>
      <c r="C51" s="47">
        <v>6</v>
      </c>
      <c r="D51" s="48">
        <v>330</v>
      </c>
      <c r="E51" s="36">
        <v>38.461538461538467</v>
      </c>
      <c r="F51" s="36">
        <v>7.6923076923076925</v>
      </c>
      <c r="G51" s="36">
        <v>20</v>
      </c>
      <c r="H51" s="36">
        <v>2.5713231677324151</v>
      </c>
      <c r="I51" s="36">
        <v>0</v>
      </c>
      <c r="J51" s="36">
        <v>2538.4615384615386</v>
      </c>
      <c r="K51" s="36">
        <v>987.21995364750023</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row>
    <row r="52" spans="1:56" s="104" customFormat="1" ht="19.899999999999999" customHeight="1" x14ac:dyDescent="0.2">
      <c r="A52" s="178">
        <v>7</v>
      </c>
      <c r="B52" s="175">
        <v>38</v>
      </c>
      <c r="C52" s="175">
        <v>7</v>
      </c>
      <c r="D52" s="179">
        <v>326</v>
      </c>
      <c r="E52" s="176">
        <v>34.615384615384613</v>
      </c>
      <c r="F52" s="176">
        <v>6.9230769230769225</v>
      </c>
      <c r="G52" s="176">
        <v>20</v>
      </c>
      <c r="H52" s="176">
        <v>2.523364485981308</v>
      </c>
      <c r="I52" s="176">
        <v>0</v>
      </c>
      <c r="J52" s="177">
        <v>2256.9230769230767</v>
      </c>
      <c r="K52" s="177">
        <v>894.41025641025647</v>
      </c>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row>
    <row r="53" spans="1:56" s="20" customFormat="1" ht="19.899999999999999" customHeight="1" x14ac:dyDescent="0.2">
      <c r="A53" s="15"/>
      <c r="B53" s="47">
        <v>39</v>
      </c>
      <c r="C53" s="47">
        <v>8</v>
      </c>
      <c r="D53" s="48">
        <v>348</v>
      </c>
      <c r="E53" s="36">
        <v>30.76923076923077</v>
      </c>
      <c r="F53" s="36">
        <v>6.1538461538461533</v>
      </c>
      <c r="G53" s="36">
        <v>20</v>
      </c>
      <c r="H53" s="36">
        <v>2.405788362978595</v>
      </c>
      <c r="I53" s="36">
        <v>0</v>
      </c>
      <c r="J53" s="37">
        <v>2141.5384615384614</v>
      </c>
      <c r="K53" s="37">
        <v>890.16078658183915</v>
      </c>
    </row>
    <row r="54" spans="1:56" s="20" customFormat="1" ht="19.899999999999999" customHeight="1" x14ac:dyDescent="0.2">
      <c r="A54" s="15"/>
      <c r="B54" s="47">
        <v>40</v>
      </c>
      <c r="C54" s="47">
        <v>9</v>
      </c>
      <c r="D54" s="48">
        <v>335</v>
      </c>
      <c r="E54" s="36">
        <v>26.923076923076923</v>
      </c>
      <c r="F54" s="36">
        <v>5.3846153846153841</v>
      </c>
      <c r="G54" s="36">
        <v>20</v>
      </c>
      <c r="H54" s="36">
        <v>2.2882122399758815</v>
      </c>
      <c r="I54" s="36">
        <v>0</v>
      </c>
      <c r="J54" s="37">
        <v>1803.8461538461536</v>
      </c>
      <c r="K54" s="37">
        <v>788.32117158204107</v>
      </c>
    </row>
    <row r="55" spans="1:56" s="20" customFormat="1" ht="19.899999999999999" customHeight="1" x14ac:dyDescent="0.2">
      <c r="A55" s="15"/>
      <c r="B55" s="47">
        <v>41</v>
      </c>
      <c r="C55" s="47">
        <v>10</v>
      </c>
      <c r="D55" s="48">
        <v>315</v>
      </c>
      <c r="E55" s="36">
        <v>23.076923076923077</v>
      </c>
      <c r="F55" s="36">
        <v>4.6153846153846159</v>
      </c>
      <c r="G55" s="36">
        <v>20</v>
      </c>
      <c r="H55" s="36">
        <v>2.1706361169731685</v>
      </c>
      <c r="I55" s="36">
        <v>0</v>
      </c>
      <c r="J55" s="37">
        <v>1453.846153846154</v>
      </c>
      <c r="K55" s="37">
        <v>669.7788461538463</v>
      </c>
    </row>
    <row r="56" spans="1:56" s="20" customFormat="1" ht="19.899999999999999" customHeight="1" thickBot="1" x14ac:dyDescent="0.25">
      <c r="A56" s="15"/>
      <c r="B56" s="47">
        <v>42</v>
      </c>
      <c r="C56" s="47">
        <v>11</v>
      </c>
      <c r="D56" s="48">
        <v>215</v>
      </c>
      <c r="E56" s="36">
        <v>19.230769230769234</v>
      </c>
      <c r="F56" s="36">
        <v>3.8461538461538463</v>
      </c>
      <c r="G56" s="36">
        <v>20</v>
      </c>
      <c r="H56" s="36">
        <v>2.053059993970455</v>
      </c>
      <c r="I56" s="36">
        <v>0</v>
      </c>
      <c r="J56" s="37">
        <v>826.92307692307691</v>
      </c>
      <c r="K56" s="37">
        <v>402.77589517677626</v>
      </c>
    </row>
    <row r="57" spans="1:56" s="106" customFormat="1" ht="19.899999999999999" customHeight="1" thickBot="1" x14ac:dyDescent="0.25">
      <c r="A57" s="178">
        <v>12</v>
      </c>
      <c r="B57" s="175">
        <v>43</v>
      </c>
      <c r="C57" s="175">
        <v>12</v>
      </c>
      <c r="D57" s="179">
        <v>169</v>
      </c>
      <c r="E57" s="176">
        <v>15.384615384615385</v>
      </c>
      <c r="F57" s="176">
        <v>3.0769230769230766</v>
      </c>
      <c r="G57" s="176">
        <v>20</v>
      </c>
      <c r="H57" s="176">
        <v>1.935483870967742</v>
      </c>
      <c r="I57" s="176">
        <v>0</v>
      </c>
      <c r="J57" s="177">
        <v>520</v>
      </c>
      <c r="K57" s="180">
        <v>268.66666666666663</v>
      </c>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105"/>
    </row>
    <row r="58" spans="1:56" s="20" customFormat="1" ht="19.899999999999999" customHeight="1" x14ac:dyDescent="0.2">
      <c r="A58" s="15"/>
      <c r="B58" s="47">
        <v>44</v>
      </c>
      <c r="C58" s="47">
        <v>13</v>
      </c>
      <c r="D58" s="48">
        <v>151</v>
      </c>
      <c r="E58" s="36">
        <v>11.538461538461538</v>
      </c>
      <c r="F58" s="36">
        <v>2.3076923076923079</v>
      </c>
      <c r="G58" s="36">
        <v>20</v>
      </c>
      <c r="H58" s="36">
        <v>1.8179077479650287</v>
      </c>
      <c r="I58" s="36">
        <v>0</v>
      </c>
      <c r="J58" s="37">
        <v>348.46153846153851</v>
      </c>
      <c r="K58" s="37">
        <v>191.68274014542672</v>
      </c>
    </row>
    <row r="59" spans="1:56" s="20" customFormat="1" ht="19.899999999999999" customHeight="1" x14ac:dyDescent="0.2">
      <c r="A59" s="15"/>
      <c r="B59" s="47">
        <v>45</v>
      </c>
      <c r="C59" s="47">
        <v>14</v>
      </c>
      <c r="D59" s="48">
        <v>105</v>
      </c>
      <c r="E59" s="36">
        <v>7.6923076923076925</v>
      </c>
      <c r="F59" s="36">
        <v>1.5384615384615383</v>
      </c>
      <c r="G59" s="36">
        <v>20</v>
      </c>
      <c r="H59" s="36">
        <v>1.7003316249623155</v>
      </c>
      <c r="I59" s="36">
        <v>0</v>
      </c>
      <c r="J59" s="37">
        <v>161.53846153846152</v>
      </c>
      <c r="K59" s="37">
        <v>95.0040916530278</v>
      </c>
    </row>
    <row r="60" spans="1:56" s="20" customFormat="1" ht="19.899999999999999" customHeight="1" x14ac:dyDescent="0.2">
      <c r="A60" s="15"/>
      <c r="B60" s="47">
        <v>46</v>
      </c>
      <c r="C60" s="47">
        <v>15</v>
      </c>
      <c r="D60" s="48">
        <v>74</v>
      </c>
      <c r="E60" s="36">
        <v>3.8461538461538463</v>
      </c>
      <c r="F60" s="36">
        <v>0.76923076923076916</v>
      </c>
      <c r="G60" s="36">
        <v>20</v>
      </c>
      <c r="H60" s="36">
        <v>1.5827555019596025</v>
      </c>
      <c r="I60" s="36">
        <v>0</v>
      </c>
      <c r="J60" s="37">
        <v>56.92307692307692</v>
      </c>
      <c r="K60" s="37">
        <v>35.964542124542113</v>
      </c>
    </row>
    <row r="61" spans="1:56" s="20" customFormat="1" ht="19.899999999999999" customHeight="1" x14ac:dyDescent="0.2">
      <c r="B61" s="49"/>
      <c r="C61" s="49"/>
      <c r="D61" s="50">
        <v>4910</v>
      </c>
      <c r="E61" s="40"/>
      <c r="F61" s="40"/>
      <c r="G61" s="33"/>
      <c r="H61" s="33"/>
      <c r="I61" s="40"/>
      <c r="J61" s="41">
        <f>SUM(J35:J60)</f>
        <v>41312.307692307695</v>
      </c>
      <c r="K61" s="41">
        <f>SUM(K35:K60)</f>
        <v>16241.362054500938</v>
      </c>
    </row>
    <row r="62" spans="1:56" s="20" customFormat="1" x14ac:dyDescent="0.2"/>
    <row r="69" spans="4:4" x14ac:dyDescent="0.2">
      <c r="D69" s="42"/>
    </row>
    <row r="70" spans="4:4" x14ac:dyDescent="0.2">
      <c r="D70" s="42"/>
    </row>
    <row r="71" spans="4:4" x14ac:dyDescent="0.2">
      <c r="D71" s="42"/>
    </row>
    <row r="72" spans="4:4" x14ac:dyDescent="0.2">
      <c r="D72" s="42"/>
    </row>
  </sheetData>
  <sheetProtection algorithmName="SHA-512" hashValue="hKgl35Pi55jQWhc3j3zAYILTIkAIsmRQO/4pJ5jLZrd3nK0pn+4ioUXRxdY864/XWcmosxvuz6uiqx+loITXvg==" saltValue="dDUfVSdb6W7LjHR8axmXQA==" spinCount="100000" sheet="1" objects="1" scenarios="1"/>
  <mergeCells count="12">
    <mergeCell ref="A32:A33"/>
    <mergeCell ref="A23:I23"/>
    <mergeCell ref="A3:B3"/>
    <mergeCell ref="D3:F3"/>
    <mergeCell ref="A14:J14"/>
    <mergeCell ref="F24:J24"/>
    <mergeCell ref="A31:K31"/>
    <mergeCell ref="H8:K8"/>
    <mergeCell ref="D11:D12"/>
    <mergeCell ref="E11:E12"/>
    <mergeCell ref="F11:F12"/>
    <mergeCell ref="G32:H32"/>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'How to use the SCOP tool'!$B$76:$B$77</xm:f>
          </x14:formula1>
          <xm:sqref>B9:B10</xm:sqref>
        </x14:dataValidation>
        <x14:dataValidation type="list" allowBlank="1" showInputMessage="1" showErrorMessage="1" xr:uid="{00000000-0002-0000-0100-000001000000}">
          <x14:formula1>
            <xm:f>'How to use the SCOP tool'!$B$79:$B$81</xm:f>
          </x14:formula1>
          <xm:sqref>B11</xm:sqref>
        </x14:dataValidation>
        <x14:dataValidation type="list" allowBlank="1" showInputMessage="1" showErrorMessage="1" xr:uid="{00000000-0002-0000-0100-000002000000}">
          <x14:formula1>
            <xm:f>'How to use the SCOP tool'!$A$79:$A$80</xm:f>
          </x14:formula1>
          <xm:sqref>B8</xm:sqref>
        </x14:dataValidation>
        <x14:dataValidation type="list" allowBlank="1" showInputMessage="1" showErrorMessage="1" xr:uid="{00000000-0002-0000-0100-000003000000}">
          <x14:formula1>
            <xm:f>'How to use the SCOP tool'!$C$76:$C$80</xm:f>
          </x14:formula1>
          <xm:sqref>B6</xm:sqref>
        </x14:dataValidation>
        <x14:dataValidation type="list" allowBlank="1" showInputMessage="1" showErrorMessage="1" xr:uid="{00000000-0002-0000-0100-000004000000}">
          <x14:formula1>
            <xm:f>'How to use the SCOP tool'!$A$83:$A$84</xm:f>
          </x14:formula1>
          <xm:sqref>B7</xm:sqref>
        </x14:dataValidation>
        <x14:dataValidation type="list" allowBlank="1" showInputMessage="1" showErrorMessage="1" xr:uid="{00000000-0002-0000-0100-000005000000}">
          <x14:formula1>
            <xm:f>'How to use the SCOP tool'!$C$83:$C$84</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LK111"/>
  <sheetViews>
    <sheetView zoomScale="80" zoomScaleNormal="80" workbookViewId="0">
      <selection activeCell="E7" sqref="E7"/>
    </sheetView>
  </sheetViews>
  <sheetFormatPr baseColWidth="10" defaultColWidth="11.42578125" defaultRowHeight="18" x14ac:dyDescent="0.2"/>
  <cols>
    <col min="1" max="1" width="28" style="68" customWidth="1"/>
    <col min="2" max="2" width="21.42578125" style="12" customWidth="1"/>
    <col min="3" max="3" width="13.7109375" style="12" customWidth="1"/>
    <col min="4" max="4" width="19.140625" style="12" customWidth="1"/>
    <col min="5" max="5" width="16.7109375" style="12" customWidth="1"/>
    <col min="6" max="6" width="19.5703125" style="12" customWidth="1"/>
    <col min="7" max="9" width="13.28515625" style="12" bestFit="1" customWidth="1"/>
    <col min="10" max="10" width="12" style="12" bestFit="1" customWidth="1"/>
    <col min="11" max="11" width="14.140625" style="12" customWidth="1"/>
    <col min="12" max="12" width="14.28515625" style="12" customWidth="1"/>
    <col min="13" max="60" width="11.42578125" style="19"/>
    <col min="61" max="16384" width="11.42578125" style="12"/>
  </cols>
  <sheetData>
    <row r="1" spans="1:56" s="12" customFormat="1" ht="21" customHeight="1" x14ac:dyDescent="0.2">
      <c r="A1" s="11" t="s">
        <v>92</v>
      </c>
    </row>
    <row r="2" spans="1:56" s="12" customFormat="1" ht="21" customHeight="1" x14ac:dyDescent="0.2">
      <c r="A2" s="13"/>
    </row>
    <row r="3" spans="1:56" s="12" customFormat="1" ht="21" customHeight="1" x14ac:dyDescent="0.2">
      <c r="A3" s="220" t="s">
        <v>76</v>
      </c>
      <c r="B3" s="220"/>
      <c r="D3" s="221" t="s">
        <v>3</v>
      </c>
      <c r="E3" s="222"/>
      <c r="F3" s="223"/>
    </row>
    <row r="4" spans="1:56" s="12" customFormat="1" ht="21" customHeight="1" x14ac:dyDescent="0.2">
      <c r="A4" s="109" t="s">
        <v>77</v>
      </c>
      <c r="B4" s="14"/>
      <c r="D4" s="109" t="s">
        <v>26</v>
      </c>
      <c r="E4" s="43" t="s">
        <v>55</v>
      </c>
      <c r="F4" s="47"/>
    </row>
    <row r="5" spans="1:56" s="12" customFormat="1" ht="21" customHeight="1" x14ac:dyDescent="0.2">
      <c r="A5" s="109" t="s">
        <v>78</v>
      </c>
      <c r="B5" s="14"/>
      <c r="D5" s="109" t="s">
        <v>35</v>
      </c>
      <c r="E5" s="44">
        <v>2</v>
      </c>
      <c r="F5" s="47" t="s">
        <v>4</v>
      </c>
      <c r="M5" s="20"/>
      <c r="N5" s="20"/>
    </row>
    <row r="6" spans="1:56" s="12" customFormat="1" ht="21" customHeight="1" x14ac:dyDescent="0.2">
      <c r="A6" s="48" t="s">
        <v>51</v>
      </c>
      <c r="B6" s="51" t="s">
        <v>75</v>
      </c>
      <c r="D6" s="47" t="s">
        <v>156</v>
      </c>
      <c r="E6" s="52"/>
      <c r="F6" s="47" t="s">
        <v>5</v>
      </c>
      <c r="M6" s="34"/>
      <c r="N6" s="20"/>
    </row>
    <row r="7" spans="1:56" s="12" customFormat="1" ht="21" customHeight="1" x14ac:dyDescent="0.2">
      <c r="A7" s="48" t="s">
        <v>97</v>
      </c>
      <c r="B7" s="51" t="s">
        <v>81</v>
      </c>
      <c r="D7" s="47" t="s">
        <v>73</v>
      </c>
      <c r="E7" s="52"/>
      <c r="F7" s="48" t="s">
        <v>4</v>
      </c>
      <c r="M7" s="34"/>
      <c r="N7" s="20"/>
    </row>
    <row r="8" spans="1:56" s="12" customFormat="1" ht="21" customHeight="1" x14ac:dyDescent="0.2">
      <c r="A8" s="109" t="s">
        <v>43</v>
      </c>
      <c r="B8" s="14" t="s">
        <v>47</v>
      </c>
      <c r="D8" s="47" t="s">
        <v>28</v>
      </c>
      <c r="E8" s="52"/>
      <c r="F8" s="47" t="s">
        <v>4</v>
      </c>
      <c r="H8" s="219" t="s">
        <v>80</v>
      </c>
      <c r="I8" s="219"/>
      <c r="J8" s="219"/>
      <c r="K8" s="219"/>
      <c r="M8" s="34"/>
      <c r="N8" s="20"/>
    </row>
    <row r="9" spans="1:56" s="12" customFormat="1" ht="21" customHeight="1" x14ac:dyDescent="0.2">
      <c r="A9" s="109" t="s">
        <v>44</v>
      </c>
      <c r="B9" s="14" t="s">
        <v>45</v>
      </c>
      <c r="D9" s="109" t="s">
        <v>60</v>
      </c>
      <c r="E9" s="46">
        <v>1336</v>
      </c>
      <c r="F9" s="109" t="s">
        <v>34</v>
      </c>
      <c r="H9" s="45" t="s">
        <v>31</v>
      </c>
      <c r="I9" s="45" t="s">
        <v>32</v>
      </c>
      <c r="J9" s="110" t="s">
        <v>62</v>
      </c>
      <c r="K9" s="46" t="s">
        <v>117</v>
      </c>
      <c r="M9" s="34"/>
      <c r="N9" s="20"/>
    </row>
    <row r="10" spans="1:56" s="12" customFormat="1" ht="21" customHeight="1" x14ac:dyDescent="0.2">
      <c r="A10" s="109" t="s">
        <v>42</v>
      </c>
      <c r="B10" s="14" t="s">
        <v>45</v>
      </c>
      <c r="D10" s="92" t="s">
        <v>61</v>
      </c>
      <c r="E10" s="21"/>
      <c r="F10" s="92" t="s">
        <v>18</v>
      </c>
      <c r="H10" s="22"/>
      <c r="I10" s="22"/>
      <c r="J10" s="23"/>
      <c r="K10" s="24"/>
      <c r="M10" s="20"/>
      <c r="N10" s="20"/>
    </row>
    <row r="11" spans="1:56" s="12" customFormat="1" ht="21" customHeight="1" x14ac:dyDescent="0.2">
      <c r="A11" s="109" t="s">
        <v>59</v>
      </c>
      <c r="B11" s="14" t="s">
        <v>45</v>
      </c>
      <c r="D11" s="213" t="s">
        <v>126</v>
      </c>
      <c r="E11" s="224"/>
      <c r="F11" s="216" t="s">
        <v>20</v>
      </c>
      <c r="I11" s="25"/>
      <c r="J11" s="25"/>
      <c r="K11" s="26"/>
    </row>
    <row r="12" spans="1:56" s="12" customFormat="1" ht="21" customHeight="1" x14ac:dyDescent="0.2">
      <c r="A12" s="109" t="s">
        <v>122</v>
      </c>
      <c r="B12" s="51" t="s">
        <v>121</v>
      </c>
      <c r="D12" s="213"/>
      <c r="E12" s="225"/>
      <c r="F12" s="216"/>
      <c r="I12" s="25"/>
      <c r="J12" s="25"/>
      <c r="K12" s="26"/>
    </row>
    <row r="13" spans="1:56" s="12" customFormat="1" ht="21" customHeight="1" x14ac:dyDescent="0.2"/>
    <row r="14" spans="1:56" s="12" customFormat="1" ht="21" customHeight="1" x14ac:dyDescent="0.2">
      <c r="A14" s="219" t="s">
        <v>0</v>
      </c>
      <c r="B14" s="219"/>
      <c r="C14" s="219"/>
      <c r="D14" s="219"/>
      <c r="E14" s="219"/>
      <c r="F14" s="219"/>
      <c r="G14" s="219"/>
      <c r="H14" s="219"/>
      <c r="I14" s="219"/>
      <c r="J14" s="2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12" customFormat="1" ht="60.6" customHeight="1" x14ac:dyDescent="0.2">
      <c r="A15" s="92" t="s">
        <v>1</v>
      </c>
      <c r="B15" s="92" t="s">
        <v>2</v>
      </c>
      <c r="C15" s="92" t="s">
        <v>90</v>
      </c>
      <c r="D15" s="92" t="s">
        <v>89</v>
      </c>
      <c r="E15" s="92" t="s">
        <v>115</v>
      </c>
      <c r="F15" s="92" t="s">
        <v>49</v>
      </c>
      <c r="G15" s="92" t="s">
        <v>64</v>
      </c>
      <c r="H15" s="92" t="s">
        <v>39</v>
      </c>
      <c r="I15" s="47" t="s">
        <v>7</v>
      </c>
      <c r="J15" s="47" t="s">
        <v>63</v>
      </c>
      <c r="L15" s="20"/>
      <c r="M15" s="20"/>
      <c r="N15" s="20"/>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30" customFormat="1" ht="21" customHeight="1" x14ac:dyDescent="0.2">
      <c r="A16" s="46" t="s">
        <v>8</v>
      </c>
      <c r="B16" s="46">
        <v>-7</v>
      </c>
      <c r="C16" s="53"/>
      <c r="D16" s="27"/>
      <c r="E16" s="54"/>
      <c r="F16" s="55"/>
      <c r="G16" s="55"/>
      <c r="H16" s="56"/>
      <c r="I16" s="29"/>
      <c r="J16" s="29"/>
      <c r="L16" s="32"/>
      <c r="M16" s="32"/>
      <c r="N16" s="32"/>
    </row>
    <row r="17" spans="1:999" s="30" customFormat="1" ht="21" customHeight="1" x14ac:dyDescent="0.2">
      <c r="A17" s="46" t="s">
        <v>9</v>
      </c>
      <c r="B17" s="46">
        <v>2</v>
      </c>
      <c r="C17" s="53"/>
      <c r="D17" s="27"/>
      <c r="E17" s="28"/>
      <c r="F17" s="57"/>
      <c r="G17" s="57"/>
      <c r="H17" s="199"/>
      <c r="I17" s="29"/>
      <c r="J17" s="29"/>
      <c r="L17" s="32"/>
      <c r="M17" s="32"/>
      <c r="N17" s="32"/>
      <c r="ALK17" s="30">
        <v>12</v>
      </c>
    </row>
    <row r="18" spans="1:999" s="30" customFormat="1" ht="21" customHeight="1" x14ac:dyDescent="0.2">
      <c r="A18" s="46" t="s">
        <v>10</v>
      </c>
      <c r="B18" s="46">
        <v>7</v>
      </c>
      <c r="C18" s="53"/>
      <c r="D18" s="27"/>
      <c r="E18" s="28"/>
      <c r="F18" s="57"/>
      <c r="G18" s="57"/>
      <c r="H18" s="199"/>
      <c r="I18" s="29"/>
      <c r="J18" s="29"/>
      <c r="L18" s="32"/>
      <c r="M18" s="32"/>
      <c r="N18" s="32"/>
      <c r="ALK18" s="30">
        <v>12</v>
      </c>
    </row>
    <row r="19" spans="1:999" ht="21" customHeight="1" x14ac:dyDescent="0.2">
      <c r="A19" s="46" t="s">
        <v>11</v>
      </c>
      <c r="B19" s="46">
        <v>12</v>
      </c>
      <c r="C19" s="53"/>
      <c r="D19" s="27"/>
      <c r="E19" s="28"/>
      <c r="F19" s="57"/>
      <c r="G19" s="57"/>
      <c r="H19" s="199"/>
      <c r="I19" s="29"/>
      <c r="J19" s="29"/>
      <c r="L19" s="32"/>
      <c r="M19" s="32"/>
      <c r="N19" s="3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ALK19" s="12">
        <v>12</v>
      </c>
    </row>
    <row r="20" spans="1:999" s="30" customFormat="1" ht="21" customHeight="1" x14ac:dyDescent="0.2">
      <c r="A20" s="46" t="s">
        <v>157</v>
      </c>
      <c r="B20" s="108"/>
      <c r="C20" s="53"/>
      <c r="D20" s="27"/>
      <c r="E20" s="28"/>
      <c r="F20" s="57"/>
      <c r="G20" s="57"/>
      <c r="H20" s="199"/>
      <c r="I20" s="29"/>
      <c r="J20" s="29"/>
      <c r="L20" s="32"/>
      <c r="M20" s="32"/>
      <c r="N20" s="32"/>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ALK20" s="30">
        <v>12</v>
      </c>
    </row>
    <row r="21" spans="1:999" s="30" customFormat="1" ht="21" customHeight="1" x14ac:dyDescent="0.2">
      <c r="A21" s="46" t="s">
        <v>113</v>
      </c>
      <c r="B21" s="108"/>
      <c r="C21" s="53"/>
      <c r="D21" s="27"/>
      <c r="E21" s="28"/>
      <c r="F21" s="57"/>
      <c r="G21" s="57"/>
      <c r="H21" s="199"/>
      <c r="I21" s="29"/>
      <c r="J21" s="29"/>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ALK21" s="30">
        <v>12</v>
      </c>
    </row>
    <row r="22" spans="1:999" ht="21" customHeight="1" x14ac:dyDescent="0.2">
      <c r="A22" s="12"/>
      <c r="L22" s="19"/>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999" ht="21" customHeight="1" x14ac:dyDescent="0.2">
      <c r="A23" s="219" t="s">
        <v>83</v>
      </c>
      <c r="B23" s="219"/>
      <c r="C23" s="219"/>
      <c r="D23" s="219"/>
      <c r="E23" s="219"/>
      <c r="F23" s="219"/>
      <c r="G23" s="219"/>
      <c r="H23" s="219"/>
      <c r="I23" s="219"/>
      <c r="J23" s="111"/>
      <c r="K23" s="33"/>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row>
    <row r="24" spans="1:999" s="20" customFormat="1" ht="21" customHeight="1" x14ac:dyDescent="0.2">
      <c r="A24" s="112" t="s">
        <v>37</v>
      </c>
      <c r="B24" s="49"/>
      <c r="C24" s="49"/>
      <c r="D24" s="49"/>
      <c r="E24" s="49"/>
      <c r="F24" s="212" t="s">
        <v>36</v>
      </c>
      <c r="G24" s="212"/>
      <c r="H24" s="212"/>
      <c r="I24" s="212"/>
      <c r="J24" s="212"/>
    </row>
    <row r="25" spans="1:999" s="20" customFormat="1" ht="42.6" customHeight="1" x14ac:dyDescent="0.2">
      <c r="A25" s="113"/>
      <c r="B25" s="47" t="s">
        <v>33</v>
      </c>
      <c r="C25" s="47" t="s">
        <v>40</v>
      </c>
      <c r="D25" s="47" t="s">
        <v>127</v>
      </c>
      <c r="E25" s="49"/>
      <c r="F25" s="113"/>
      <c r="G25" s="47" t="s">
        <v>33</v>
      </c>
      <c r="H25" s="47" t="s">
        <v>40</v>
      </c>
      <c r="I25" s="47" t="s">
        <v>25</v>
      </c>
      <c r="J25" s="49"/>
    </row>
    <row r="26" spans="1:999" s="20" customFormat="1" ht="21" customHeight="1" x14ac:dyDescent="0.2">
      <c r="A26" s="48" t="s">
        <v>21</v>
      </c>
      <c r="B26" s="45">
        <v>754</v>
      </c>
      <c r="C26" s="51"/>
      <c r="D26" s="96"/>
      <c r="F26" s="48" t="s">
        <v>21</v>
      </c>
      <c r="G26" s="45">
        <v>754</v>
      </c>
      <c r="H26" s="51"/>
      <c r="I26" s="96"/>
    </row>
    <row r="27" spans="1:999" s="20" customFormat="1" ht="21" customHeight="1" x14ac:dyDescent="0.2">
      <c r="A27" s="48" t="s">
        <v>22</v>
      </c>
      <c r="B27" s="45">
        <v>0</v>
      </c>
      <c r="C27" s="51"/>
      <c r="D27" s="96"/>
      <c r="E27" s="34"/>
      <c r="F27" s="48" t="s">
        <v>22</v>
      </c>
      <c r="G27" s="45">
        <v>0</v>
      </c>
      <c r="H27" s="51"/>
      <c r="I27" s="96"/>
    </row>
    <row r="28" spans="1:999" s="20" customFormat="1" ht="21" customHeight="1" x14ac:dyDescent="0.2">
      <c r="A28" s="48" t="s">
        <v>23</v>
      </c>
      <c r="B28" s="45">
        <v>4416</v>
      </c>
      <c r="C28" s="51"/>
      <c r="D28" s="96"/>
      <c r="F28" s="48" t="s">
        <v>23</v>
      </c>
      <c r="G28" s="45">
        <v>0</v>
      </c>
      <c r="H28" s="51"/>
      <c r="I28" s="96"/>
    </row>
    <row r="29" spans="1:999" s="34" customFormat="1" ht="21" customHeight="1" x14ac:dyDescent="0.2">
      <c r="A29" s="48" t="s">
        <v>24</v>
      </c>
      <c r="B29" s="45">
        <v>5170</v>
      </c>
      <c r="C29" s="51"/>
      <c r="D29" s="96"/>
      <c r="E29" s="20"/>
      <c r="F29" s="48" t="s">
        <v>24</v>
      </c>
      <c r="G29" s="45">
        <v>754</v>
      </c>
      <c r="H29" s="51"/>
      <c r="I29" s="96"/>
      <c r="K29" s="20"/>
    </row>
    <row r="30" spans="1:999" ht="21" customHeight="1" x14ac:dyDescent="0.2">
      <c r="A30" s="13"/>
      <c r="K30" s="33"/>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row>
    <row r="31" spans="1:999" ht="21" customHeight="1" x14ac:dyDescent="0.2">
      <c r="A31" s="219" t="s">
        <v>41</v>
      </c>
      <c r="B31" s="219"/>
      <c r="C31" s="219"/>
      <c r="D31" s="219"/>
      <c r="E31" s="219"/>
      <c r="F31" s="219"/>
      <c r="G31" s="219"/>
      <c r="H31" s="219"/>
      <c r="I31" s="219"/>
      <c r="J31" s="219"/>
      <c r="K31" s="219"/>
      <c r="L31" s="34"/>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6"/>
      <c r="BH31" s="12"/>
    </row>
    <row r="32" spans="1:999" s="30" customFormat="1" ht="54" x14ac:dyDescent="0.2">
      <c r="A32" s="92" t="s">
        <v>1</v>
      </c>
      <c r="B32" s="92" t="s">
        <v>13</v>
      </c>
      <c r="C32" s="92" t="s">
        <v>72</v>
      </c>
      <c r="D32" s="92" t="s">
        <v>15</v>
      </c>
      <c r="E32" s="92" t="s">
        <v>19</v>
      </c>
      <c r="F32" s="92" t="s">
        <v>69</v>
      </c>
      <c r="G32" s="217" t="s">
        <v>71</v>
      </c>
      <c r="H32" s="218"/>
      <c r="I32" s="92" t="s">
        <v>30</v>
      </c>
      <c r="J32" s="92" t="s">
        <v>29</v>
      </c>
      <c r="K32" s="92" t="s">
        <v>124</v>
      </c>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5"/>
    </row>
    <row r="33" spans="1:60" s="30" customFormat="1" ht="51.6" customHeight="1" x14ac:dyDescent="0.2">
      <c r="A33" s="115"/>
      <c r="B33" s="92" t="s">
        <v>12</v>
      </c>
      <c r="C33" s="92" t="s">
        <v>14</v>
      </c>
      <c r="D33" s="92" t="s">
        <v>16</v>
      </c>
      <c r="E33" s="92" t="s">
        <v>65</v>
      </c>
      <c r="F33" s="92" t="s">
        <v>70</v>
      </c>
      <c r="G33" s="92"/>
      <c r="H33" s="92" t="s">
        <v>66</v>
      </c>
      <c r="I33" s="92" t="s">
        <v>67</v>
      </c>
      <c r="J33" s="92" t="s">
        <v>68</v>
      </c>
      <c r="K33" s="92"/>
    </row>
    <row r="34" spans="1:60" s="35" customFormat="1" ht="21" customHeight="1" x14ac:dyDescent="0.2">
      <c r="A34" s="116"/>
      <c r="B34" s="75" t="s">
        <v>17</v>
      </c>
      <c r="C34" s="75" t="s">
        <v>4</v>
      </c>
      <c r="D34" s="75" t="s">
        <v>17</v>
      </c>
      <c r="E34" s="75"/>
      <c r="F34" s="75"/>
      <c r="G34" s="75"/>
      <c r="H34" s="75"/>
      <c r="I34" s="75"/>
      <c r="J34" s="75"/>
      <c r="K34" s="75"/>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row>
    <row r="35" spans="1:60" s="15" customFormat="1" ht="21" customHeight="1" x14ac:dyDescent="0.2">
      <c r="A35" s="181" t="s">
        <v>9</v>
      </c>
      <c r="B35" s="182">
        <v>33</v>
      </c>
      <c r="C35" s="182">
        <v>2</v>
      </c>
      <c r="D35" s="182">
        <v>3</v>
      </c>
      <c r="E35" s="183"/>
      <c r="F35" s="183"/>
      <c r="G35" s="183"/>
      <c r="H35" s="183"/>
      <c r="I35" s="183"/>
      <c r="J35" s="184"/>
      <c r="K35" s="184"/>
      <c r="L35" s="58"/>
      <c r="M35" s="38"/>
      <c r="N35" s="38"/>
      <c r="O35" s="38"/>
      <c r="P35" s="38"/>
      <c r="Q35" s="38"/>
      <c r="R35" s="38"/>
      <c r="S35" s="38"/>
      <c r="T35" s="38"/>
      <c r="U35" s="38"/>
      <c r="V35" s="38"/>
      <c r="W35" s="38"/>
      <c r="X35" s="38"/>
      <c r="Y35" s="38"/>
      <c r="Z35" s="38"/>
      <c r="AA35" s="38"/>
      <c r="AB35" s="38"/>
      <c r="AC35" s="38"/>
      <c r="AD35" s="38"/>
      <c r="AE35" s="38"/>
      <c r="AF35" s="59"/>
    </row>
    <row r="36" spans="1:60" s="16" customFormat="1" ht="21" customHeight="1" x14ac:dyDescent="0.2">
      <c r="A36" s="60"/>
      <c r="B36" s="47">
        <f t="shared" ref="B36:B48" si="0">1+B35</f>
        <v>34</v>
      </c>
      <c r="C36" s="47">
        <f t="shared" ref="C36:C48" si="1">1+C35</f>
        <v>3</v>
      </c>
      <c r="D36" s="47">
        <v>22</v>
      </c>
      <c r="E36" s="36"/>
      <c r="F36" s="36"/>
      <c r="G36" s="36"/>
      <c r="H36" s="36"/>
      <c r="I36" s="36"/>
      <c r="J36" s="37"/>
      <c r="K36" s="37"/>
      <c r="L36" s="61"/>
      <c r="M36" s="34"/>
      <c r="N36" s="34"/>
      <c r="O36" s="34"/>
      <c r="P36" s="34"/>
      <c r="Q36" s="34"/>
      <c r="R36" s="34"/>
      <c r="S36" s="34"/>
      <c r="T36" s="34"/>
      <c r="U36" s="34"/>
      <c r="V36" s="34"/>
      <c r="W36" s="34"/>
      <c r="X36" s="34"/>
      <c r="Y36" s="34"/>
      <c r="Z36" s="34"/>
      <c r="AA36" s="34"/>
      <c r="AB36" s="34"/>
      <c r="AC36" s="34"/>
      <c r="AD36" s="34"/>
      <c r="AE36" s="34"/>
      <c r="AF36" s="62"/>
    </row>
    <row r="37" spans="1:60" s="16" customFormat="1" ht="21" customHeight="1" x14ac:dyDescent="0.2">
      <c r="A37" s="60"/>
      <c r="B37" s="47">
        <f t="shared" si="0"/>
        <v>35</v>
      </c>
      <c r="C37" s="47">
        <f t="shared" si="1"/>
        <v>4</v>
      </c>
      <c r="D37" s="47">
        <v>63</v>
      </c>
      <c r="E37" s="36"/>
      <c r="F37" s="36"/>
      <c r="G37" s="36"/>
      <c r="H37" s="36"/>
      <c r="I37" s="36"/>
      <c r="J37" s="37"/>
      <c r="K37" s="37"/>
      <c r="L37" s="61"/>
      <c r="M37" s="34"/>
      <c r="N37" s="34"/>
      <c r="O37" s="34"/>
      <c r="P37" s="34"/>
      <c r="Q37" s="34"/>
      <c r="R37" s="34"/>
      <c r="S37" s="34"/>
      <c r="T37" s="34"/>
      <c r="U37" s="34"/>
      <c r="V37" s="34"/>
      <c r="W37" s="34"/>
      <c r="X37" s="34"/>
      <c r="Y37" s="34"/>
      <c r="Z37" s="34"/>
      <c r="AA37" s="34"/>
      <c r="AB37" s="34"/>
      <c r="AC37" s="34"/>
      <c r="AD37" s="34"/>
      <c r="AE37" s="34"/>
      <c r="AF37" s="62"/>
    </row>
    <row r="38" spans="1:60" s="17" customFormat="1" ht="21" customHeight="1" x14ac:dyDescent="0.2">
      <c r="A38" s="60"/>
      <c r="B38" s="47">
        <f t="shared" si="0"/>
        <v>36</v>
      </c>
      <c r="C38" s="47">
        <f t="shared" si="1"/>
        <v>5</v>
      </c>
      <c r="D38" s="48">
        <v>63</v>
      </c>
      <c r="E38" s="36"/>
      <c r="F38" s="36"/>
      <c r="G38" s="36"/>
      <c r="H38" s="36"/>
      <c r="I38" s="36"/>
      <c r="J38" s="37"/>
      <c r="K38" s="37"/>
      <c r="L38" s="61"/>
      <c r="M38" s="20"/>
      <c r="N38" s="20"/>
      <c r="O38" s="20"/>
      <c r="P38" s="20"/>
      <c r="Q38" s="20"/>
      <c r="R38" s="20"/>
      <c r="S38" s="20"/>
      <c r="T38" s="20"/>
      <c r="U38" s="20"/>
      <c r="V38" s="20"/>
      <c r="W38" s="20"/>
      <c r="X38" s="20"/>
      <c r="Y38" s="20"/>
      <c r="Z38" s="20"/>
      <c r="AA38" s="20"/>
      <c r="AB38" s="20"/>
      <c r="AC38" s="20"/>
      <c r="AD38" s="20"/>
      <c r="AE38" s="20"/>
      <c r="AF38" s="63"/>
    </row>
    <row r="39" spans="1:60" s="17" customFormat="1" ht="21" customHeight="1" x14ac:dyDescent="0.2">
      <c r="A39" s="60"/>
      <c r="B39" s="47">
        <f t="shared" si="0"/>
        <v>37</v>
      </c>
      <c r="C39" s="47">
        <f t="shared" si="1"/>
        <v>6</v>
      </c>
      <c r="D39" s="48">
        <v>175</v>
      </c>
      <c r="E39" s="36"/>
      <c r="F39" s="36"/>
      <c r="G39" s="36"/>
      <c r="H39" s="36"/>
      <c r="I39" s="36"/>
      <c r="J39" s="37"/>
      <c r="K39" s="37"/>
      <c r="L39" s="61"/>
      <c r="M39" s="20"/>
      <c r="N39" s="20"/>
      <c r="O39" s="20"/>
      <c r="P39" s="20"/>
      <c r="Q39" s="20"/>
      <c r="R39" s="20"/>
      <c r="S39" s="20"/>
      <c r="T39" s="20"/>
      <c r="U39" s="20"/>
      <c r="V39" s="20"/>
      <c r="W39" s="20"/>
      <c r="X39" s="20"/>
      <c r="Y39" s="20"/>
      <c r="Z39" s="20"/>
      <c r="AA39" s="20"/>
      <c r="AB39" s="20"/>
      <c r="AC39" s="20"/>
      <c r="AD39" s="20"/>
      <c r="AE39" s="20"/>
      <c r="AF39" s="63"/>
    </row>
    <row r="40" spans="1:60" s="18" customFormat="1" ht="21" customHeight="1" x14ac:dyDescent="0.2">
      <c r="A40" s="185" t="s">
        <v>10</v>
      </c>
      <c r="B40" s="182">
        <f t="shared" si="0"/>
        <v>38</v>
      </c>
      <c r="C40" s="182">
        <f t="shared" si="1"/>
        <v>7</v>
      </c>
      <c r="D40" s="186">
        <v>162</v>
      </c>
      <c r="E40" s="183"/>
      <c r="F40" s="183"/>
      <c r="G40" s="183"/>
      <c r="H40" s="183"/>
      <c r="I40" s="183"/>
      <c r="J40" s="184"/>
      <c r="K40" s="184"/>
      <c r="L40" s="58"/>
      <c r="M40" s="40"/>
      <c r="N40" s="40"/>
      <c r="O40" s="40"/>
      <c r="P40" s="40"/>
      <c r="Q40" s="40"/>
      <c r="R40" s="40"/>
      <c r="S40" s="40"/>
      <c r="T40" s="40"/>
      <c r="U40" s="40"/>
      <c r="V40" s="40"/>
      <c r="W40" s="40"/>
      <c r="X40" s="40"/>
      <c r="Y40" s="40"/>
      <c r="Z40" s="40"/>
      <c r="AA40" s="40"/>
      <c r="AB40" s="40"/>
      <c r="AC40" s="40"/>
      <c r="AD40" s="40"/>
      <c r="AE40" s="40"/>
      <c r="AF40" s="64"/>
    </row>
    <row r="41" spans="1:60" s="17" customFormat="1" ht="21" customHeight="1" x14ac:dyDescent="0.2">
      <c r="A41" s="60"/>
      <c r="B41" s="47">
        <f t="shared" si="0"/>
        <v>39</v>
      </c>
      <c r="C41" s="47">
        <f t="shared" si="1"/>
        <v>8</v>
      </c>
      <c r="D41" s="48">
        <v>259</v>
      </c>
      <c r="E41" s="36"/>
      <c r="F41" s="36"/>
      <c r="G41" s="36"/>
      <c r="H41" s="36"/>
      <c r="I41" s="36"/>
      <c r="J41" s="37"/>
      <c r="K41" s="37"/>
      <c r="L41" s="61"/>
      <c r="M41" s="20"/>
      <c r="N41" s="20"/>
      <c r="O41" s="20"/>
      <c r="P41" s="20"/>
      <c r="Q41" s="20"/>
      <c r="R41" s="20"/>
      <c r="S41" s="20"/>
      <c r="T41" s="20"/>
      <c r="U41" s="20"/>
      <c r="V41" s="20"/>
      <c r="W41" s="20"/>
      <c r="X41" s="20"/>
      <c r="Y41" s="20"/>
      <c r="Z41" s="20"/>
      <c r="AA41" s="20"/>
      <c r="AB41" s="20"/>
      <c r="AC41" s="20"/>
      <c r="AD41" s="20"/>
      <c r="AE41" s="20"/>
      <c r="AF41" s="63"/>
    </row>
    <row r="42" spans="1:60" s="17" customFormat="1" ht="21" customHeight="1" x14ac:dyDescent="0.2">
      <c r="A42" s="60"/>
      <c r="B42" s="47">
        <f t="shared" si="0"/>
        <v>40</v>
      </c>
      <c r="C42" s="47">
        <f t="shared" si="1"/>
        <v>9</v>
      </c>
      <c r="D42" s="48">
        <v>360</v>
      </c>
      <c r="E42" s="36"/>
      <c r="F42" s="36"/>
      <c r="G42" s="36"/>
      <c r="H42" s="36"/>
      <c r="I42" s="36"/>
      <c r="J42" s="37"/>
      <c r="K42" s="37"/>
      <c r="L42" s="61"/>
      <c r="M42" s="20"/>
      <c r="N42" s="20"/>
      <c r="O42" s="20"/>
      <c r="P42" s="20"/>
      <c r="Q42" s="20"/>
      <c r="R42" s="20"/>
      <c r="S42" s="20"/>
      <c r="T42" s="20"/>
      <c r="U42" s="20"/>
      <c r="V42" s="20"/>
      <c r="W42" s="20"/>
      <c r="X42" s="20"/>
      <c r="Y42" s="20"/>
      <c r="Z42" s="20"/>
      <c r="AA42" s="20"/>
      <c r="AB42" s="20"/>
      <c r="AC42" s="20"/>
      <c r="AD42" s="20"/>
      <c r="AE42" s="20"/>
      <c r="AF42" s="63"/>
    </row>
    <row r="43" spans="1:60" s="17" customFormat="1" ht="21" customHeight="1" x14ac:dyDescent="0.2">
      <c r="A43" s="60"/>
      <c r="B43" s="47">
        <f t="shared" si="0"/>
        <v>41</v>
      </c>
      <c r="C43" s="47">
        <f t="shared" si="1"/>
        <v>10</v>
      </c>
      <c r="D43" s="48">
        <v>428</v>
      </c>
      <c r="E43" s="36"/>
      <c r="F43" s="36"/>
      <c r="G43" s="36"/>
      <c r="H43" s="36"/>
      <c r="I43" s="36"/>
      <c r="J43" s="37"/>
      <c r="K43" s="37"/>
      <c r="L43" s="61"/>
      <c r="M43" s="20"/>
      <c r="N43" s="20"/>
      <c r="O43" s="20"/>
      <c r="P43" s="20"/>
      <c r="Q43" s="20"/>
      <c r="R43" s="20"/>
      <c r="S43" s="20"/>
      <c r="T43" s="20"/>
      <c r="U43" s="20"/>
      <c r="V43" s="20"/>
      <c r="W43" s="20"/>
      <c r="X43" s="20"/>
      <c r="Y43" s="20"/>
      <c r="Z43" s="20"/>
      <c r="AA43" s="20"/>
      <c r="AB43" s="20"/>
      <c r="AC43" s="20"/>
      <c r="AD43" s="20"/>
      <c r="AE43" s="20"/>
      <c r="AF43" s="63"/>
    </row>
    <row r="44" spans="1:60" s="17" customFormat="1" ht="21" customHeight="1" x14ac:dyDescent="0.2">
      <c r="A44" s="60"/>
      <c r="B44" s="47">
        <f t="shared" si="0"/>
        <v>42</v>
      </c>
      <c r="C44" s="47">
        <f t="shared" si="1"/>
        <v>11</v>
      </c>
      <c r="D44" s="48">
        <v>430</v>
      </c>
      <c r="E44" s="36"/>
      <c r="F44" s="36"/>
      <c r="G44" s="36"/>
      <c r="H44" s="36"/>
      <c r="I44" s="36"/>
      <c r="J44" s="37"/>
      <c r="K44" s="37"/>
      <c r="L44" s="61"/>
      <c r="M44" s="20"/>
      <c r="N44" s="20"/>
      <c r="O44" s="20"/>
      <c r="P44" s="20"/>
      <c r="Q44" s="20"/>
      <c r="R44" s="20"/>
      <c r="S44" s="20"/>
      <c r="T44" s="20"/>
      <c r="U44" s="20"/>
      <c r="V44" s="20"/>
      <c r="W44" s="20"/>
      <c r="X44" s="20"/>
      <c r="Y44" s="20"/>
      <c r="Z44" s="20"/>
      <c r="AA44" s="20"/>
      <c r="AB44" s="20"/>
      <c r="AC44" s="20"/>
      <c r="AD44" s="20"/>
      <c r="AE44" s="20"/>
      <c r="AF44" s="63"/>
    </row>
    <row r="45" spans="1:60" s="18" customFormat="1" ht="21" customHeight="1" x14ac:dyDescent="0.2">
      <c r="A45" s="185" t="s">
        <v>11</v>
      </c>
      <c r="B45" s="182">
        <f t="shared" si="0"/>
        <v>43</v>
      </c>
      <c r="C45" s="182">
        <f t="shared" si="1"/>
        <v>12</v>
      </c>
      <c r="D45" s="186">
        <v>503</v>
      </c>
      <c r="E45" s="183"/>
      <c r="F45" s="183"/>
      <c r="G45" s="183"/>
      <c r="H45" s="183"/>
      <c r="I45" s="183"/>
      <c r="J45" s="184"/>
      <c r="K45" s="184"/>
      <c r="L45" s="58"/>
      <c r="M45" s="40"/>
      <c r="N45" s="40"/>
      <c r="O45" s="40"/>
      <c r="P45" s="40"/>
      <c r="Q45" s="40"/>
      <c r="R45" s="40"/>
      <c r="S45" s="40"/>
      <c r="T45" s="40"/>
      <c r="U45" s="40"/>
      <c r="V45" s="40"/>
      <c r="W45" s="40"/>
      <c r="X45" s="40"/>
      <c r="Y45" s="40"/>
      <c r="Z45" s="40"/>
      <c r="AA45" s="40"/>
      <c r="AB45" s="40"/>
      <c r="AC45" s="40"/>
      <c r="AD45" s="40"/>
      <c r="AE45" s="40"/>
      <c r="AF45" s="64"/>
    </row>
    <row r="46" spans="1:60" s="17" customFormat="1" ht="21" customHeight="1" x14ac:dyDescent="0.2">
      <c r="A46" s="60"/>
      <c r="B46" s="47">
        <f t="shared" si="0"/>
        <v>44</v>
      </c>
      <c r="C46" s="47">
        <f t="shared" si="1"/>
        <v>13</v>
      </c>
      <c r="D46" s="48">
        <v>444</v>
      </c>
      <c r="E46" s="36"/>
      <c r="F46" s="36"/>
      <c r="G46" s="36"/>
      <c r="H46" s="36"/>
      <c r="I46" s="36"/>
      <c r="J46" s="37"/>
      <c r="K46" s="37"/>
      <c r="L46" s="61"/>
      <c r="M46" s="20"/>
      <c r="N46" s="20"/>
      <c r="O46" s="20"/>
      <c r="P46" s="20"/>
      <c r="Q46" s="20"/>
      <c r="R46" s="20"/>
      <c r="S46" s="20"/>
      <c r="T46" s="20"/>
      <c r="U46" s="20"/>
      <c r="V46" s="20"/>
      <c r="W46" s="20"/>
      <c r="X46" s="20"/>
      <c r="Y46" s="20"/>
      <c r="Z46" s="20"/>
      <c r="AA46" s="20"/>
      <c r="AB46" s="20"/>
      <c r="AC46" s="20"/>
      <c r="AD46" s="20"/>
      <c r="AE46" s="20"/>
      <c r="AF46" s="63"/>
    </row>
    <row r="47" spans="1:60" s="17" customFormat="1" ht="21" customHeight="1" x14ac:dyDescent="0.2">
      <c r="A47" s="60"/>
      <c r="B47" s="47">
        <f t="shared" si="0"/>
        <v>45</v>
      </c>
      <c r="C47" s="47">
        <f t="shared" si="1"/>
        <v>14</v>
      </c>
      <c r="D47" s="48">
        <v>384</v>
      </c>
      <c r="E47" s="36"/>
      <c r="F47" s="36"/>
      <c r="G47" s="36"/>
      <c r="H47" s="36"/>
      <c r="I47" s="36"/>
      <c r="J47" s="37"/>
      <c r="K47" s="37"/>
      <c r="L47" s="61"/>
      <c r="M47" s="20"/>
      <c r="N47" s="20"/>
      <c r="O47" s="20"/>
      <c r="P47" s="20"/>
      <c r="Q47" s="20"/>
      <c r="R47" s="20"/>
      <c r="S47" s="20"/>
      <c r="T47" s="20"/>
      <c r="U47" s="20"/>
      <c r="V47" s="20"/>
      <c r="W47" s="20"/>
      <c r="X47" s="20"/>
      <c r="Y47" s="20"/>
      <c r="Z47" s="20"/>
      <c r="AA47" s="20"/>
      <c r="AB47" s="20"/>
      <c r="AC47" s="20"/>
      <c r="AD47" s="20"/>
      <c r="AE47" s="20"/>
      <c r="AF47" s="63"/>
    </row>
    <row r="48" spans="1:60" s="17" customFormat="1" ht="21" customHeight="1" x14ac:dyDescent="0.2">
      <c r="A48" s="60"/>
      <c r="B48" s="47">
        <f t="shared" si="0"/>
        <v>46</v>
      </c>
      <c r="C48" s="47">
        <f t="shared" si="1"/>
        <v>15</v>
      </c>
      <c r="D48" s="48">
        <v>294</v>
      </c>
      <c r="E48" s="36"/>
      <c r="F48" s="36"/>
      <c r="G48" s="36"/>
      <c r="H48" s="36"/>
      <c r="I48" s="36"/>
      <c r="J48" s="37"/>
      <c r="K48" s="37"/>
      <c r="L48" s="61"/>
      <c r="M48" s="20"/>
      <c r="N48" s="20"/>
      <c r="O48" s="20"/>
      <c r="P48" s="20"/>
      <c r="Q48" s="20"/>
      <c r="R48" s="20"/>
      <c r="S48" s="20"/>
      <c r="T48" s="20"/>
      <c r="U48" s="20"/>
      <c r="V48" s="20"/>
      <c r="W48" s="20"/>
      <c r="X48" s="20"/>
      <c r="Y48" s="20"/>
      <c r="Z48" s="20"/>
      <c r="AA48" s="20"/>
      <c r="AB48" s="20"/>
      <c r="AC48" s="20"/>
      <c r="AD48" s="20"/>
      <c r="AE48" s="20"/>
      <c r="AF48" s="63"/>
    </row>
    <row r="49" spans="1:60" s="20" customFormat="1" ht="21" customHeight="1" x14ac:dyDescent="0.2">
      <c r="A49" s="65"/>
      <c r="B49" s="49"/>
      <c r="C49" s="49"/>
      <c r="D49" s="50">
        <f>SUM(D35:D48)</f>
        <v>3590</v>
      </c>
      <c r="E49" s="40"/>
      <c r="F49" s="40"/>
      <c r="G49" s="40"/>
      <c r="H49" s="33"/>
      <c r="I49" s="33"/>
      <c r="J49" s="41"/>
      <c r="K49" s="41"/>
      <c r="L49" s="41"/>
    </row>
    <row r="50" spans="1:60" s="20" customFormat="1" x14ac:dyDescent="0.2">
      <c r="A50" s="65"/>
    </row>
    <row r="51" spans="1:60" s="26" customFormat="1" x14ac:dyDescent="0.2">
      <c r="A51" s="66"/>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60" s="26" customFormat="1" x14ac:dyDescent="0.2">
      <c r="A52" s="66"/>
      <c r="E52" s="67"/>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row>
    <row r="53" spans="1:60" x14ac:dyDescent="0.2">
      <c r="E53" s="42"/>
    </row>
    <row r="102" spans="4:5" x14ac:dyDescent="0.25">
      <c r="D102" s="69"/>
      <c r="E102" s="70"/>
    </row>
    <row r="103" spans="4:5" x14ac:dyDescent="0.25">
      <c r="D103" s="69"/>
      <c r="E103" s="70"/>
    </row>
    <row r="104" spans="4:5" x14ac:dyDescent="0.2">
      <c r="D104" s="71"/>
      <c r="E104" s="71"/>
    </row>
    <row r="105" spans="4:5" x14ac:dyDescent="0.2">
      <c r="D105" s="71"/>
      <c r="E105" s="72"/>
    </row>
    <row r="106" spans="4:5" x14ac:dyDescent="0.2">
      <c r="D106" s="71"/>
      <c r="E106" s="72"/>
    </row>
    <row r="107" spans="4:5" x14ac:dyDescent="0.2">
      <c r="D107" s="71"/>
      <c r="E107" s="72"/>
    </row>
    <row r="108" spans="4:5" x14ac:dyDescent="0.2">
      <c r="D108" s="73"/>
      <c r="E108" s="74"/>
    </row>
    <row r="109" spans="4:5" x14ac:dyDescent="0.2">
      <c r="D109" s="73"/>
      <c r="E109" s="73"/>
    </row>
    <row r="110" spans="4:5" x14ac:dyDescent="0.2">
      <c r="D110" s="73"/>
      <c r="E110" s="73"/>
    </row>
    <row r="111" spans="4:5" x14ac:dyDescent="0.2">
      <c r="D111" s="71"/>
      <c r="E111" s="71"/>
    </row>
  </sheetData>
  <sheetProtection algorithmName="SHA-512" hashValue="6LH3mTAh9tf4HohoXjI11aMnwYTxQFGQeTD/6Tn8uQZ1wZTNYYRkmo/27IQVAEt6lXxkkCSnSVQeijeFgA62fQ==" saltValue="3/E0G3EXceZFs0kjxnVRLw==" spinCount="100000" sheet="1" objects="1" scenarios="1"/>
  <mergeCells count="11">
    <mergeCell ref="G32:H32"/>
    <mergeCell ref="F24:J24"/>
    <mergeCell ref="A31:K31"/>
    <mergeCell ref="A23:I23"/>
    <mergeCell ref="A3:B3"/>
    <mergeCell ref="D3:F3"/>
    <mergeCell ref="A14:J14"/>
    <mergeCell ref="H8:K8"/>
    <mergeCell ref="D11:D12"/>
    <mergeCell ref="E11:E12"/>
    <mergeCell ref="F11:F12"/>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'How to use the SCOP tool'!$B$79:$B$81</xm:f>
          </x14:formula1>
          <xm:sqref>B11</xm:sqref>
        </x14:dataValidation>
        <x14:dataValidation type="list" allowBlank="1" showInputMessage="1" showErrorMessage="1" xr:uid="{00000000-0002-0000-0200-000001000000}">
          <x14:formula1>
            <xm:f>'How to use the SCOP tool'!$B$76:$B$77</xm:f>
          </x14:formula1>
          <xm:sqref>B9:B10</xm:sqref>
        </x14:dataValidation>
        <x14:dataValidation type="list" allowBlank="1" showInputMessage="1" showErrorMessage="1" xr:uid="{00000000-0002-0000-0200-000002000000}">
          <x14:formula1>
            <xm:f>'How to use the SCOP tool'!$A$79:$A$80</xm:f>
          </x14:formula1>
          <xm:sqref>B8</xm:sqref>
        </x14:dataValidation>
        <x14:dataValidation type="list" allowBlank="1" showInputMessage="1" showErrorMessage="1" xr:uid="{00000000-0002-0000-0200-000003000000}">
          <x14:formula1>
            <xm:f>'How to use the SCOP tool'!$C$76:$C$80</xm:f>
          </x14:formula1>
          <xm:sqref>B6</xm:sqref>
        </x14:dataValidation>
        <x14:dataValidation type="list" allowBlank="1" showInputMessage="1" showErrorMessage="1" xr:uid="{00000000-0002-0000-0200-000004000000}">
          <x14:formula1>
            <xm:f>'How to use the SCOP tool'!$A$83:$A$84</xm:f>
          </x14:formula1>
          <xm:sqref>B7</xm:sqref>
        </x14:dataValidation>
        <x14:dataValidation type="list" allowBlank="1" showInputMessage="1" showErrorMessage="1" xr:uid="{00000000-0002-0000-0200-000005000000}">
          <x14:formula1>
            <xm:f>'How to use the SCOP tool'!$C$83:$C$84</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ALK126"/>
  <sheetViews>
    <sheetView zoomScale="80" zoomScaleNormal="80" workbookViewId="0">
      <selection activeCell="D28" sqref="D28"/>
    </sheetView>
  </sheetViews>
  <sheetFormatPr baseColWidth="10" defaultColWidth="11.42578125" defaultRowHeight="18" x14ac:dyDescent="0.2"/>
  <cols>
    <col min="1" max="1" width="28.28515625" style="13" customWidth="1"/>
    <col min="2" max="2" width="21.28515625" style="12" customWidth="1"/>
    <col min="3" max="3" width="17.140625" style="12" customWidth="1"/>
    <col min="4" max="4" width="21.85546875" style="12" customWidth="1"/>
    <col min="5" max="5" width="17.140625" style="12" customWidth="1"/>
    <col min="6" max="6" width="21.7109375" style="12" customWidth="1"/>
    <col min="7" max="9" width="17.140625" style="12" customWidth="1"/>
    <col min="10" max="10" width="12.5703125" style="12" customWidth="1"/>
    <col min="11" max="11" width="15.28515625" style="12" customWidth="1"/>
    <col min="12" max="16384" width="11.42578125" style="12"/>
  </cols>
  <sheetData>
    <row r="1" spans="1:999" ht="21" customHeight="1" x14ac:dyDescent="0.2">
      <c r="A1" s="11" t="s">
        <v>93</v>
      </c>
    </row>
    <row r="2" spans="1:999" ht="21" customHeight="1" x14ac:dyDescent="0.2"/>
    <row r="3" spans="1:999" ht="21" customHeight="1" x14ac:dyDescent="0.2">
      <c r="A3" s="220" t="s">
        <v>76</v>
      </c>
      <c r="B3" s="220"/>
      <c r="D3" s="226" t="s">
        <v>3</v>
      </c>
      <c r="E3" s="227"/>
      <c r="F3" s="228"/>
    </row>
    <row r="4" spans="1:999" ht="21" customHeight="1" x14ac:dyDescent="0.2">
      <c r="A4" s="109" t="s">
        <v>77</v>
      </c>
      <c r="B4" s="14"/>
      <c r="D4" s="109" t="s">
        <v>26</v>
      </c>
      <c r="E4" s="43" t="s">
        <v>56</v>
      </c>
      <c r="F4" s="47"/>
    </row>
    <row r="5" spans="1:999" ht="21" customHeight="1" x14ac:dyDescent="0.2">
      <c r="A5" s="109" t="s">
        <v>78</v>
      </c>
      <c r="B5" s="14"/>
      <c r="D5" s="109" t="s">
        <v>35</v>
      </c>
      <c r="E5" s="44">
        <v>-22</v>
      </c>
      <c r="F5" s="47" t="s">
        <v>4</v>
      </c>
    </row>
    <row r="6" spans="1:999" ht="21" customHeight="1" x14ac:dyDescent="0.2">
      <c r="A6" s="48" t="s">
        <v>51</v>
      </c>
      <c r="B6" s="76" t="s">
        <v>75</v>
      </c>
      <c r="D6" s="47" t="s">
        <v>156</v>
      </c>
      <c r="E6" s="77"/>
      <c r="F6" s="47" t="s">
        <v>101</v>
      </c>
      <c r="M6" s="39"/>
    </row>
    <row r="7" spans="1:999" ht="21" customHeight="1" x14ac:dyDescent="0.2">
      <c r="A7" s="48" t="s">
        <v>97</v>
      </c>
      <c r="B7" s="76" t="s">
        <v>81</v>
      </c>
      <c r="D7" s="47" t="s">
        <v>73</v>
      </c>
      <c r="E7" s="78"/>
      <c r="F7" s="48" t="s">
        <v>4</v>
      </c>
      <c r="M7" s="34"/>
    </row>
    <row r="8" spans="1:999" ht="21" customHeight="1" x14ac:dyDescent="0.2">
      <c r="A8" s="109" t="s">
        <v>43</v>
      </c>
      <c r="B8" s="14" t="s">
        <v>48</v>
      </c>
      <c r="D8" s="47" t="s">
        <v>28</v>
      </c>
      <c r="E8" s="78"/>
      <c r="F8" s="47" t="s">
        <v>4</v>
      </c>
      <c r="H8" s="220" t="s">
        <v>80</v>
      </c>
      <c r="I8" s="220"/>
      <c r="J8" s="220"/>
      <c r="K8" s="220"/>
      <c r="M8" s="34"/>
    </row>
    <row r="9" spans="1:999" ht="21" customHeight="1" x14ac:dyDescent="0.2">
      <c r="A9" s="109" t="s">
        <v>44</v>
      </c>
      <c r="B9" s="14" t="s">
        <v>45</v>
      </c>
      <c r="D9" s="109" t="s">
        <v>60</v>
      </c>
      <c r="E9" s="46">
        <v>2465</v>
      </c>
      <c r="F9" s="109" t="s">
        <v>34</v>
      </c>
      <c r="H9" s="45" t="s">
        <v>31</v>
      </c>
      <c r="I9" s="45" t="s">
        <v>32</v>
      </c>
      <c r="J9" s="110" t="s">
        <v>62</v>
      </c>
      <c r="K9" s="46" t="s">
        <v>117</v>
      </c>
      <c r="M9" s="39"/>
    </row>
    <row r="10" spans="1:999" ht="21" customHeight="1" x14ac:dyDescent="0.2">
      <c r="A10" s="109" t="s">
        <v>42</v>
      </c>
      <c r="B10" s="14" t="s">
        <v>45</v>
      </c>
      <c r="D10" s="92" t="s">
        <v>61</v>
      </c>
      <c r="E10" s="107"/>
      <c r="F10" s="92" t="s">
        <v>18</v>
      </c>
      <c r="H10" s="22"/>
      <c r="I10" s="22"/>
      <c r="J10" s="23"/>
      <c r="K10" s="24"/>
      <c r="M10" s="34"/>
    </row>
    <row r="11" spans="1:999" ht="21" customHeight="1" x14ac:dyDescent="0.2">
      <c r="A11" s="109" t="s">
        <v>59</v>
      </c>
      <c r="B11" s="14" t="s">
        <v>45</v>
      </c>
      <c r="D11" s="213" t="s">
        <v>126</v>
      </c>
      <c r="E11" s="231"/>
      <c r="F11" s="216" t="s">
        <v>20</v>
      </c>
      <c r="I11" s="25"/>
      <c r="J11" s="25"/>
      <c r="K11" s="26"/>
      <c r="M11" s="34"/>
    </row>
    <row r="12" spans="1:999" ht="21" customHeight="1" x14ac:dyDescent="0.2">
      <c r="A12" s="109" t="s">
        <v>122</v>
      </c>
      <c r="B12" s="79" t="s">
        <v>121</v>
      </c>
      <c r="D12" s="213"/>
      <c r="E12" s="232"/>
      <c r="F12" s="216"/>
      <c r="I12" s="25"/>
      <c r="J12" s="25"/>
      <c r="K12" s="26"/>
      <c r="M12" s="20"/>
    </row>
    <row r="13" spans="1:999" s="30" customFormat="1" ht="21" customHeight="1" x14ac:dyDescent="0.2">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row>
    <row r="14" spans="1:999" ht="21" customHeight="1" x14ac:dyDescent="0.2">
      <c r="A14" s="220" t="s">
        <v>0</v>
      </c>
      <c r="B14" s="220"/>
      <c r="C14" s="220"/>
      <c r="D14" s="220"/>
      <c r="E14" s="220"/>
      <c r="F14" s="220"/>
      <c r="G14" s="220"/>
      <c r="H14" s="220"/>
      <c r="I14" s="220"/>
      <c r="J14" s="220"/>
    </row>
    <row r="15" spans="1:999" ht="62.45" customHeight="1" x14ac:dyDescent="0.2">
      <c r="A15" s="92" t="s">
        <v>1</v>
      </c>
      <c r="B15" s="92" t="s">
        <v>2</v>
      </c>
      <c r="C15" s="92" t="s">
        <v>6</v>
      </c>
      <c r="D15" s="92" t="s">
        <v>50</v>
      </c>
      <c r="E15" s="92" t="s">
        <v>116</v>
      </c>
      <c r="F15" s="92" t="s">
        <v>49</v>
      </c>
      <c r="G15" s="92" t="s">
        <v>64</v>
      </c>
      <c r="H15" s="92" t="s">
        <v>39</v>
      </c>
      <c r="I15" s="47" t="s">
        <v>7</v>
      </c>
      <c r="J15" s="47" t="s">
        <v>63</v>
      </c>
      <c r="L15" s="20"/>
      <c r="M15" s="20"/>
      <c r="N15" s="20"/>
    </row>
    <row r="16" spans="1:999" ht="21" customHeight="1" x14ac:dyDescent="0.2">
      <c r="A16" s="46" t="s">
        <v>8</v>
      </c>
      <c r="B16" s="46">
        <v>-7</v>
      </c>
      <c r="C16" s="53"/>
      <c r="D16" s="27"/>
      <c r="E16" s="80"/>
      <c r="F16" s="81"/>
      <c r="G16" s="81"/>
      <c r="H16" s="200"/>
      <c r="I16" s="29"/>
      <c r="J16" s="29"/>
      <c r="L16" s="89"/>
      <c r="M16" s="89"/>
      <c r="N16" s="85"/>
      <c r="ALK16" s="12">
        <v>12</v>
      </c>
    </row>
    <row r="17" spans="1:999" ht="21" customHeight="1" x14ac:dyDescent="0.2">
      <c r="A17" s="46" t="s">
        <v>9</v>
      </c>
      <c r="B17" s="46">
        <v>2</v>
      </c>
      <c r="C17" s="53"/>
      <c r="D17" s="27"/>
      <c r="E17" s="80"/>
      <c r="F17" s="81"/>
      <c r="G17" s="81"/>
      <c r="H17" s="200"/>
      <c r="I17" s="29"/>
      <c r="J17" s="29"/>
      <c r="L17" s="89"/>
      <c r="M17" s="89"/>
      <c r="N17" s="85"/>
      <c r="ALK17" s="12">
        <v>12</v>
      </c>
    </row>
    <row r="18" spans="1:999" ht="21" customHeight="1" x14ac:dyDescent="0.2">
      <c r="A18" s="46" t="s">
        <v>10</v>
      </c>
      <c r="B18" s="46">
        <v>7</v>
      </c>
      <c r="C18" s="53"/>
      <c r="D18" s="27"/>
      <c r="E18" s="80"/>
      <c r="F18" s="81"/>
      <c r="G18" s="81"/>
      <c r="H18" s="200"/>
      <c r="I18" s="29"/>
      <c r="J18" s="29"/>
      <c r="L18" s="89"/>
      <c r="M18" s="89"/>
      <c r="N18" s="85"/>
      <c r="ALK18" s="12">
        <v>12</v>
      </c>
    </row>
    <row r="19" spans="1:999" ht="21" customHeight="1" x14ac:dyDescent="0.2">
      <c r="A19" s="46" t="s">
        <v>11</v>
      </c>
      <c r="B19" s="46">
        <v>12</v>
      </c>
      <c r="C19" s="53"/>
      <c r="D19" s="27"/>
      <c r="E19" s="80"/>
      <c r="F19" s="81"/>
      <c r="G19" s="81"/>
      <c r="H19" s="200"/>
      <c r="I19" s="29"/>
      <c r="J19" s="29"/>
      <c r="L19" s="89"/>
      <c r="M19" s="89"/>
      <c r="N19" s="85"/>
      <c r="ALK19" s="12">
        <v>12</v>
      </c>
    </row>
    <row r="20" spans="1:999" ht="21" customHeight="1" x14ac:dyDescent="0.2">
      <c r="A20" s="46" t="s">
        <v>157</v>
      </c>
      <c r="B20" s="108"/>
      <c r="C20" s="53"/>
      <c r="D20" s="27"/>
      <c r="E20" s="80"/>
      <c r="F20" s="81"/>
      <c r="G20" s="81"/>
      <c r="H20" s="200"/>
      <c r="I20" s="29"/>
      <c r="J20" s="29"/>
      <c r="L20" s="89"/>
      <c r="M20" s="89"/>
      <c r="N20" s="85"/>
      <c r="ALK20" s="12">
        <v>14</v>
      </c>
    </row>
    <row r="21" spans="1:999" ht="21" customHeight="1" x14ac:dyDescent="0.2">
      <c r="A21" s="46" t="s">
        <v>113</v>
      </c>
      <c r="B21" s="108"/>
      <c r="C21" s="53"/>
      <c r="D21" s="27"/>
      <c r="E21" s="80"/>
      <c r="F21" s="81"/>
      <c r="G21" s="81"/>
      <c r="H21" s="200"/>
      <c r="I21" s="29"/>
      <c r="J21" s="29"/>
      <c r="L21" s="89"/>
      <c r="M21" s="89"/>
      <c r="N21" s="85"/>
      <c r="ALK21" s="12">
        <v>12</v>
      </c>
    </row>
    <row r="22" spans="1:999" ht="21" customHeight="1" x14ac:dyDescent="0.2">
      <c r="A22" s="90" t="s">
        <v>38</v>
      </c>
      <c r="B22" s="90">
        <v>-15</v>
      </c>
      <c r="C22" s="53"/>
      <c r="D22" s="27"/>
      <c r="E22" s="82"/>
      <c r="F22" s="81"/>
      <c r="G22" s="81"/>
      <c r="H22" s="200"/>
      <c r="I22" s="29"/>
      <c r="J22" s="29"/>
      <c r="K22" s="33"/>
      <c r="L22" s="39"/>
      <c r="M22" s="39"/>
      <c r="N22" s="39"/>
      <c r="ALK22" s="12">
        <v>9</v>
      </c>
    </row>
    <row r="23" spans="1:999" ht="21" customHeight="1" x14ac:dyDescent="0.2">
      <c r="J23" s="33"/>
      <c r="K23" s="33"/>
    </row>
    <row r="24" spans="1:999" ht="21" customHeight="1" x14ac:dyDescent="0.2">
      <c r="A24" s="220" t="s">
        <v>79</v>
      </c>
      <c r="B24" s="220"/>
      <c r="C24" s="220"/>
      <c r="D24" s="220"/>
      <c r="E24" s="220"/>
      <c r="F24" s="220"/>
      <c r="G24" s="220"/>
      <c r="H24" s="220"/>
      <c r="I24" s="220"/>
      <c r="K24" s="33"/>
    </row>
    <row r="25" spans="1:999" s="20" customFormat="1" ht="21" customHeight="1" x14ac:dyDescent="0.2">
      <c r="A25" s="117" t="s">
        <v>37</v>
      </c>
      <c r="B25" s="49"/>
      <c r="C25" s="49"/>
      <c r="D25" s="49"/>
      <c r="E25" s="49"/>
      <c r="F25" s="117" t="s">
        <v>36</v>
      </c>
      <c r="G25" s="49"/>
      <c r="H25" s="49"/>
      <c r="I25" s="49"/>
      <c r="J25" s="41"/>
    </row>
    <row r="26" spans="1:999" s="20" customFormat="1" ht="40.15" customHeight="1" x14ac:dyDescent="0.2">
      <c r="A26" s="113"/>
      <c r="B26" s="47" t="s">
        <v>33</v>
      </c>
      <c r="C26" s="47" t="s">
        <v>94</v>
      </c>
      <c r="D26" s="47" t="s">
        <v>96</v>
      </c>
      <c r="E26" s="49"/>
      <c r="F26" s="113"/>
      <c r="G26" s="47" t="s">
        <v>33</v>
      </c>
      <c r="H26" s="47" t="s">
        <v>95</v>
      </c>
      <c r="I26" s="47" t="s">
        <v>99</v>
      </c>
    </row>
    <row r="27" spans="1:999" s="20" customFormat="1" ht="21" customHeight="1" x14ac:dyDescent="0.2">
      <c r="A27" s="48" t="s">
        <v>21</v>
      </c>
      <c r="B27" s="45">
        <v>106</v>
      </c>
      <c r="C27" s="79"/>
      <c r="D27" s="83"/>
      <c r="F27" s="48" t="s">
        <v>21</v>
      </c>
      <c r="G27" s="45">
        <v>106</v>
      </c>
      <c r="H27" s="79"/>
      <c r="I27" s="83"/>
    </row>
    <row r="28" spans="1:999" s="20" customFormat="1" ht="21" customHeight="1" x14ac:dyDescent="0.2">
      <c r="A28" s="48" t="s">
        <v>22</v>
      </c>
      <c r="B28" s="45">
        <v>0</v>
      </c>
      <c r="C28" s="79"/>
      <c r="D28" s="83"/>
      <c r="E28" s="34"/>
      <c r="F28" s="48" t="s">
        <v>22</v>
      </c>
      <c r="G28" s="45">
        <v>0</v>
      </c>
      <c r="H28" s="79"/>
      <c r="I28" s="83"/>
    </row>
    <row r="29" spans="1:999" s="20" customFormat="1" ht="21" customHeight="1" x14ac:dyDescent="0.2">
      <c r="A29" s="48" t="s">
        <v>23</v>
      </c>
      <c r="B29" s="45">
        <v>2208</v>
      </c>
      <c r="C29" s="79"/>
      <c r="D29" s="83"/>
      <c r="F29" s="48" t="s">
        <v>23</v>
      </c>
      <c r="G29" s="45">
        <v>0</v>
      </c>
      <c r="H29" s="79"/>
      <c r="I29" s="83"/>
    </row>
    <row r="30" spans="1:999" s="34" customFormat="1" ht="21" customHeight="1" x14ac:dyDescent="0.2">
      <c r="A30" s="48" t="s">
        <v>24</v>
      </c>
      <c r="B30" s="45">
        <v>2314</v>
      </c>
      <c r="C30" s="79"/>
      <c r="D30" s="83"/>
      <c r="E30" s="20"/>
      <c r="F30" s="48" t="s">
        <v>24</v>
      </c>
      <c r="G30" s="45">
        <v>106</v>
      </c>
      <c r="H30" s="79"/>
      <c r="I30" s="83"/>
      <c r="K30" s="20"/>
    </row>
    <row r="31" spans="1:999" ht="21" customHeight="1" x14ac:dyDescent="0.2">
      <c r="K31" s="33"/>
    </row>
    <row r="32" spans="1:999" s="30" customFormat="1" ht="21" customHeight="1" x14ac:dyDescent="0.2">
      <c r="A32" s="226" t="s">
        <v>41</v>
      </c>
      <c r="B32" s="227"/>
      <c r="C32" s="227"/>
      <c r="D32" s="227"/>
      <c r="E32" s="227"/>
      <c r="F32" s="227"/>
      <c r="G32" s="227"/>
      <c r="H32" s="227"/>
      <c r="I32" s="227"/>
      <c r="J32" s="227"/>
      <c r="K32" s="228"/>
    </row>
    <row r="33" spans="1:59" ht="62.45" customHeight="1" x14ac:dyDescent="0.2">
      <c r="A33" s="229" t="s">
        <v>1</v>
      </c>
      <c r="B33" s="92" t="s">
        <v>13</v>
      </c>
      <c r="C33" s="92" t="s">
        <v>72</v>
      </c>
      <c r="D33" s="92" t="s">
        <v>15</v>
      </c>
      <c r="E33" s="92" t="s">
        <v>19</v>
      </c>
      <c r="F33" s="92" t="s">
        <v>100</v>
      </c>
      <c r="G33" s="217" t="s">
        <v>129</v>
      </c>
      <c r="H33" s="218"/>
      <c r="I33" s="92" t="s">
        <v>30</v>
      </c>
      <c r="J33" s="118" t="s">
        <v>29</v>
      </c>
      <c r="K33" s="92" t="s">
        <v>124</v>
      </c>
    </row>
    <row r="34" spans="1:59" ht="82.15" customHeight="1" x14ac:dyDescent="0.2">
      <c r="A34" s="230"/>
      <c r="B34" s="92" t="s">
        <v>12</v>
      </c>
      <c r="C34" s="92" t="s">
        <v>14</v>
      </c>
      <c r="D34" s="92" t="s">
        <v>16</v>
      </c>
      <c r="E34" s="92" t="s">
        <v>65</v>
      </c>
      <c r="F34" s="92" t="s">
        <v>70</v>
      </c>
      <c r="G34" s="92"/>
      <c r="H34" s="92" t="s">
        <v>66</v>
      </c>
      <c r="I34" s="92" t="s">
        <v>67</v>
      </c>
      <c r="J34" s="118" t="s">
        <v>68</v>
      </c>
      <c r="K34" s="92"/>
    </row>
    <row r="35" spans="1:59" s="30" customFormat="1" ht="21" customHeight="1" x14ac:dyDescent="0.2">
      <c r="A35" s="119"/>
      <c r="B35" s="47" t="s">
        <v>17</v>
      </c>
      <c r="C35" s="47" t="s">
        <v>4</v>
      </c>
      <c r="D35" s="47" t="s">
        <v>17</v>
      </c>
      <c r="E35" s="47" t="s">
        <v>20</v>
      </c>
      <c r="F35" s="47" t="s">
        <v>5</v>
      </c>
      <c r="G35" s="47" t="s">
        <v>5</v>
      </c>
      <c r="H35" s="114" t="s">
        <v>17</v>
      </c>
      <c r="I35" s="47"/>
      <c r="J35" s="47"/>
      <c r="K35" s="47"/>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5"/>
    </row>
    <row r="36" spans="1:59" s="30" customFormat="1" ht="21" customHeight="1" x14ac:dyDescent="0.35">
      <c r="A36" s="60"/>
      <c r="B36" s="91">
        <v>9</v>
      </c>
      <c r="C36" s="91">
        <v>-22</v>
      </c>
      <c r="D36" s="91">
        <v>1</v>
      </c>
      <c r="E36" s="36"/>
      <c r="F36" s="36"/>
      <c r="G36" s="36"/>
      <c r="H36" s="36"/>
      <c r="I36" s="36"/>
      <c r="J36" s="37"/>
      <c r="K36" s="37"/>
    </row>
    <row r="37" spans="1:59" s="35" customFormat="1" ht="21" customHeight="1" x14ac:dyDescent="0.35">
      <c r="A37" s="60"/>
      <c r="B37" s="91">
        <v>10</v>
      </c>
      <c r="C37" s="91">
        <v>-21</v>
      </c>
      <c r="D37" s="91">
        <v>6</v>
      </c>
      <c r="E37" s="36"/>
      <c r="F37" s="36"/>
      <c r="G37" s="36"/>
      <c r="H37" s="36"/>
      <c r="I37" s="36"/>
      <c r="J37" s="37"/>
      <c r="K37" s="37"/>
    </row>
    <row r="38" spans="1:59" s="35" customFormat="1" ht="21" customHeight="1" x14ac:dyDescent="0.35">
      <c r="A38" s="60"/>
      <c r="B38" s="91">
        <v>11</v>
      </c>
      <c r="C38" s="91">
        <v>-20</v>
      </c>
      <c r="D38" s="91">
        <v>13</v>
      </c>
      <c r="E38" s="36"/>
      <c r="F38" s="36"/>
      <c r="G38" s="36"/>
      <c r="H38" s="36"/>
      <c r="I38" s="36"/>
      <c r="J38" s="37"/>
      <c r="K38" s="37"/>
    </row>
    <row r="39" spans="1:59" s="35" customFormat="1" ht="21" customHeight="1" x14ac:dyDescent="0.35">
      <c r="A39" s="60"/>
      <c r="B39" s="91">
        <v>12</v>
      </c>
      <c r="C39" s="91">
        <v>-19</v>
      </c>
      <c r="D39" s="91">
        <v>17</v>
      </c>
      <c r="E39" s="36"/>
      <c r="F39" s="36"/>
      <c r="G39" s="36"/>
      <c r="H39" s="36"/>
      <c r="I39" s="36"/>
      <c r="J39" s="37"/>
      <c r="K39" s="37"/>
    </row>
    <row r="40" spans="1:59" s="35" customFormat="1" ht="21" customHeight="1" x14ac:dyDescent="0.35">
      <c r="A40" s="60"/>
      <c r="B40" s="91">
        <v>13</v>
      </c>
      <c r="C40" s="91">
        <v>-18</v>
      </c>
      <c r="D40" s="91">
        <v>19</v>
      </c>
      <c r="E40" s="36"/>
      <c r="F40" s="36"/>
      <c r="G40" s="36"/>
      <c r="H40" s="36"/>
      <c r="I40" s="36"/>
      <c r="J40" s="37"/>
      <c r="K40" s="37"/>
    </row>
    <row r="41" spans="1:59" s="35" customFormat="1" ht="21" customHeight="1" x14ac:dyDescent="0.35">
      <c r="A41" s="60"/>
      <c r="B41" s="91">
        <v>14</v>
      </c>
      <c r="C41" s="91">
        <v>-17</v>
      </c>
      <c r="D41" s="91">
        <v>26</v>
      </c>
      <c r="E41" s="36"/>
      <c r="F41" s="36"/>
      <c r="G41" s="36"/>
      <c r="H41" s="36"/>
      <c r="I41" s="36"/>
      <c r="J41" s="37"/>
      <c r="K41" s="37"/>
    </row>
    <row r="42" spans="1:59" s="35" customFormat="1" ht="21" customHeight="1" x14ac:dyDescent="0.35">
      <c r="A42" s="60"/>
      <c r="B42" s="91">
        <v>15</v>
      </c>
      <c r="C42" s="91">
        <v>-16</v>
      </c>
      <c r="D42" s="91">
        <v>39</v>
      </c>
      <c r="E42" s="36"/>
      <c r="F42" s="36"/>
      <c r="G42" s="36"/>
      <c r="H42" s="36"/>
      <c r="I42" s="36"/>
      <c r="J42" s="37"/>
      <c r="K42" s="37"/>
    </row>
    <row r="43" spans="1:59" s="35" customFormat="1" ht="21" customHeight="1" x14ac:dyDescent="0.35">
      <c r="A43" s="187" t="s">
        <v>38</v>
      </c>
      <c r="B43" s="188">
        <v>16</v>
      </c>
      <c r="C43" s="188">
        <v>-15</v>
      </c>
      <c r="D43" s="188">
        <v>41</v>
      </c>
      <c r="E43" s="189"/>
      <c r="F43" s="189"/>
      <c r="G43" s="189"/>
      <c r="H43" s="189"/>
      <c r="I43" s="189"/>
      <c r="J43" s="190"/>
      <c r="K43" s="190"/>
    </row>
    <row r="44" spans="1:59" s="35" customFormat="1" ht="21" customHeight="1" x14ac:dyDescent="0.35">
      <c r="A44" s="60"/>
      <c r="B44" s="91">
        <v>17</v>
      </c>
      <c r="C44" s="91">
        <v>-14</v>
      </c>
      <c r="D44" s="91">
        <v>35</v>
      </c>
      <c r="E44" s="36"/>
      <c r="F44" s="36"/>
      <c r="G44" s="36"/>
      <c r="H44" s="36"/>
      <c r="I44" s="36"/>
      <c r="J44" s="37"/>
      <c r="K44" s="37"/>
    </row>
    <row r="45" spans="1:59" s="35" customFormat="1" ht="21" customHeight="1" x14ac:dyDescent="0.35">
      <c r="A45" s="60"/>
      <c r="B45" s="91">
        <v>18</v>
      </c>
      <c r="C45" s="91">
        <v>-13</v>
      </c>
      <c r="D45" s="91">
        <v>52</v>
      </c>
      <c r="E45" s="36"/>
      <c r="F45" s="36"/>
      <c r="G45" s="36"/>
      <c r="H45" s="36"/>
      <c r="I45" s="36"/>
      <c r="J45" s="37"/>
      <c r="K45" s="37"/>
    </row>
    <row r="46" spans="1:59" s="35" customFormat="1" ht="21" customHeight="1" x14ac:dyDescent="0.35">
      <c r="A46" s="60"/>
      <c r="B46" s="91">
        <v>19</v>
      </c>
      <c r="C46" s="91">
        <v>-12</v>
      </c>
      <c r="D46" s="91">
        <v>37</v>
      </c>
      <c r="E46" s="36"/>
      <c r="F46" s="36"/>
      <c r="G46" s="36"/>
      <c r="H46" s="36"/>
      <c r="I46" s="36"/>
      <c r="J46" s="37"/>
      <c r="K46" s="37"/>
    </row>
    <row r="47" spans="1:59" s="35" customFormat="1" ht="21" customHeight="1" x14ac:dyDescent="0.35">
      <c r="A47" s="60"/>
      <c r="B47" s="91">
        <v>20</v>
      </c>
      <c r="C47" s="91">
        <v>-11</v>
      </c>
      <c r="D47" s="91">
        <v>41</v>
      </c>
      <c r="E47" s="36"/>
      <c r="F47" s="36"/>
      <c r="G47" s="36"/>
      <c r="H47" s="36"/>
      <c r="I47" s="36"/>
      <c r="J47" s="37"/>
      <c r="K47" s="37"/>
    </row>
    <row r="48" spans="1:59" s="35" customFormat="1" ht="21" customHeight="1" x14ac:dyDescent="0.35">
      <c r="A48" s="60"/>
      <c r="B48" s="91">
        <v>21</v>
      </c>
      <c r="C48" s="91">
        <v>-10</v>
      </c>
      <c r="D48" s="91">
        <v>43</v>
      </c>
      <c r="E48" s="36"/>
      <c r="F48" s="36"/>
      <c r="G48" s="36"/>
      <c r="H48" s="36"/>
      <c r="I48" s="36"/>
      <c r="J48" s="37"/>
      <c r="K48" s="37"/>
    </row>
    <row r="49" spans="1:11" s="35" customFormat="1" ht="21" customHeight="1" x14ac:dyDescent="0.35">
      <c r="A49" s="60"/>
      <c r="B49" s="91">
        <v>22</v>
      </c>
      <c r="C49" s="91">
        <v>-9</v>
      </c>
      <c r="D49" s="91">
        <v>54</v>
      </c>
      <c r="E49" s="36"/>
      <c r="F49" s="36"/>
      <c r="G49" s="36"/>
      <c r="H49" s="36"/>
      <c r="I49" s="36"/>
      <c r="J49" s="37"/>
      <c r="K49" s="37"/>
    </row>
    <row r="50" spans="1:11" s="35" customFormat="1" ht="21" customHeight="1" x14ac:dyDescent="0.35">
      <c r="A50" s="60"/>
      <c r="B50" s="91">
        <v>23</v>
      </c>
      <c r="C50" s="91">
        <v>-8</v>
      </c>
      <c r="D50" s="91">
        <v>90</v>
      </c>
      <c r="E50" s="36"/>
      <c r="F50" s="36"/>
      <c r="G50" s="36"/>
      <c r="H50" s="36"/>
      <c r="I50" s="36"/>
      <c r="J50" s="37"/>
      <c r="K50" s="37"/>
    </row>
    <row r="51" spans="1:11" s="35" customFormat="1" ht="21" customHeight="1" x14ac:dyDescent="0.35">
      <c r="A51" s="187" t="s">
        <v>8</v>
      </c>
      <c r="B51" s="188">
        <v>24</v>
      </c>
      <c r="C51" s="188">
        <v>-7</v>
      </c>
      <c r="D51" s="188">
        <v>125</v>
      </c>
      <c r="E51" s="189"/>
      <c r="F51" s="189"/>
      <c r="G51" s="189"/>
      <c r="H51" s="189"/>
      <c r="I51" s="189"/>
      <c r="J51" s="190"/>
      <c r="K51" s="190"/>
    </row>
    <row r="52" spans="1:11" s="34" customFormat="1" ht="21" customHeight="1" x14ac:dyDescent="0.35">
      <c r="A52" s="60"/>
      <c r="B52" s="91">
        <v>25</v>
      </c>
      <c r="C52" s="91">
        <v>-6</v>
      </c>
      <c r="D52" s="91">
        <v>169</v>
      </c>
      <c r="E52" s="36"/>
      <c r="F52" s="36"/>
      <c r="G52" s="36"/>
      <c r="H52" s="36"/>
      <c r="I52" s="36"/>
      <c r="J52" s="37"/>
      <c r="K52" s="37"/>
    </row>
    <row r="53" spans="1:11" s="38" customFormat="1" ht="21" customHeight="1" x14ac:dyDescent="0.35">
      <c r="A53" s="60"/>
      <c r="B53" s="91">
        <v>26</v>
      </c>
      <c r="C53" s="91">
        <v>-5</v>
      </c>
      <c r="D53" s="91">
        <v>195</v>
      </c>
      <c r="E53" s="36"/>
      <c r="F53" s="36"/>
      <c r="G53" s="36"/>
      <c r="H53" s="36"/>
      <c r="I53" s="36"/>
      <c r="J53" s="37"/>
      <c r="K53" s="37"/>
    </row>
    <row r="54" spans="1:11" s="34" customFormat="1" ht="21" customHeight="1" x14ac:dyDescent="0.35">
      <c r="A54" s="60"/>
      <c r="B54" s="91">
        <v>27</v>
      </c>
      <c r="C54" s="91">
        <v>-4</v>
      </c>
      <c r="D54" s="91">
        <v>278</v>
      </c>
      <c r="E54" s="36"/>
      <c r="F54" s="36"/>
      <c r="G54" s="36"/>
      <c r="H54" s="36"/>
      <c r="I54" s="36"/>
      <c r="J54" s="37"/>
      <c r="K54" s="37"/>
    </row>
    <row r="55" spans="1:11" s="34" customFormat="1" ht="21" customHeight="1" x14ac:dyDescent="0.35">
      <c r="A55" s="60"/>
      <c r="B55" s="91">
        <v>28</v>
      </c>
      <c r="C55" s="91">
        <v>-3</v>
      </c>
      <c r="D55" s="91">
        <v>306</v>
      </c>
      <c r="E55" s="36"/>
      <c r="F55" s="36"/>
      <c r="G55" s="36"/>
      <c r="H55" s="36"/>
      <c r="I55" s="36"/>
      <c r="J55" s="37"/>
      <c r="K55" s="37"/>
    </row>
    <row r="56" spans="1:11" s="34" customFormat="1" ht="21" customHeight="1" x14ac:dyDescent="0.35">
      <c r="A56" s="60"/>
      <c r="B56" s="91">
        <v>29</v>
      </c>
      <c r="C56" s="91">
        <v>-2</v>
      </c>
      <c r="D56" s="91">
        <v>454</v>
      </c>
      <c r="E56" s="36"/>
      <c r="F56" s="36"/>
      <c r="G56" s="36"/>
      <c r="H56" s="36"/>
      <c r="I56" s="36"/>
      <c r="J56" s="37"/>
      <c r="K56" s="37"/>
    </row>
    <row r="57" spans="1:11" s="34" customFormat="1" ht="21" customHeight="1" x14ac:dyDescent="0.35">
      <c r="A57" s="60"/>
      <c r="B57" s="91">
        <v>30</v>
      </c>
      <c r="C57" s="91">
        <v>-1</v>
      </c>
      <c r="D57" s="91">
        <v>385</v>
      </c>
      <c r="E57" s="36"/>
      <c r="F57" s="36"/>
      <c r="G57" s="36"/>
      <c r="H57" s="36"/>
      <c r="I57" s="36"/>
      <c r="J57" s="37"/>
      <c r="K57" s="37"/>
    </row>
    <row r="58" spans="1:11" s="34" customFormat="1" ht="21" customHeight="1" x14ac:dyDescent="0.35">
      <c r="A58" s="60"/>
      <c r="B58" s="91">
        <v>31</v>
      </c>
      <c r="C58" s="91">
        <v>0</v>
      </c>
      <c r="D58" s="91">
        <v>490</v>
      </c>
      <c r="E58" s="36"/>
      <c r="F58" s="36"/>
      <c r="G58" s="36"/>
      <c r="H58" s="36"/>
      <c r="I58" s="36"/>
      <c r="J58" s="37"/>
      <c r="K58" s="37"/>
    </row>
    <row r="59" spans="1:11" s="34" customFormat="1" ht="21" customHeight="1" x14ac:dyDescent="0.35">
      <c r="A59" s="60"/>
      <c r="B59" s="91">
        <v>32</v>
      </c>
      <c r="C59" s="91">
        <v>1</v>
      </c>
      <c r="D59" s="91">
        <v>533</v>
      </c>
      <c r="E59" s="36"/>
      <c r="F59" s="36"/>
      <c r="G59" s="36"/>
      <c r="H59" s="36"/>
      <c r="I59" s="36"/>
      <c r="J59" s="37"/>
      <c r="K59" s="37"/>
    </row>
    <row r="60" spans="1:11" s="34" customFormat="1" ht="21" customHeight="1" x14ac:dyDescent="0.35">
      <c r="A60" s="187" t="s">
        <v>9</v>
      </c>
      <c r="B60" s="188">
        <v>33</v>
      </c>
      <c r="C60" s="188">
        <v>2</v>
      </c>
      <c r="D60" s="188">
        <v>380</v>
      </c>
      <c r="E60" s="189"/>
      <c r="F60" s="189"/>
      <c r="G60" s="189"/>
      <c r="H60" s="189"/>
      <c r="I60" s="189"/>
      <c r="J60" s="190"/>
      <c r="K60" s="190"/>
    </row>
    <row r="61" spans="1:11" s="34" customFormat="1" ht="21" customHeight="1" x14ac:dyDescent="0.35">
      <c r="A61" s="60"/>
      <c r="B61" s="91">
        <v>34</v>
      </c>
      <c r="C61" s="91">
        <v>3</v>
      </c>
      <c r="D61" s="91">
        <v>228</v>
      </c>
      <c r="E61" s="36"/>
      <c r="F61" s="36"/>
      <c r="G61" s="36"/>
      <c r="H61" s="36"/>
      <c r="I61" s="36"/>
      <c r="J61" s="37"/>
      <c r="K61" s="37"/>
    </row>
    <row r="62" spans="1:11" s="38" customFormat="1" ht="21" customHeight="1" x14ac:dyDescent="0.35">
      <c r="A62" s="60"/>
      <c r="B62" s="91">
        <v>35</v>
      </c>
      <c r="C62" s="91">
        <v>4</v>
      </c>
      <c r="D62" s="91">
        <v>261</v>
      </c>
      <c r="E62" s="36"/>
      <c r="F62" s="36"/>
      <c r="G62" s="36"/>
      <c r="H62" s="36"/>
      <c r="I62" s="36"/>
      <c r="J62" s="37"/>
      <c r="K62" s="37"/>
    </row>
    <row r="63" spans="1:11" s="34" customFormat="1" ht="21" customHeight="1" x14ac:dyDescent="0.35">
      <c r="A63" s="60"/>
      <c r="B63" s="91">
        <v>36</v>
      </c>
      <c r="C63" s="91">
        <v>5</v>
      </c>
      <c r="D63" s="91">
        <v>279</v>
      </c>
      <c r="E63" s="36"/>
      <c r="F63" s="36"/>
      <c r="G63" s="36"/>
      <c r="H63" s="36"/>
      <c r="I63" s="36"/>
      <c r="J63" s="37"/>
      <c r="K63" s="37"/>
    </row>
    <row r="64" spans="1:11" s="34" customFormat="1" ht="21" customHeight="1" x14ac:dyDescent="0.35">
      <c r="A64" s="60"/>
      <c r="B64" s="91">
        <v>37</v>
      </c>
      <c r="C64" s="91">
        <v>6</v>
      </c>
      <c r="D64" s="91">
        <v>229</v>
      </c>
      <c r="E64" s="36"/>
      <c r="F64" s="36"/>
      <c r="G64" s="36"/>
      <c r="H64" s="36"/>
      <c r="I64" s="36"/>
      <c r="J64" s="37"/>
      <c r="K64" s="37"/>
    </row>
    <row r="65" spans="1:11" s="20" customFormat="1" ht="21" customHeight="1" x14ac:dyDescent="0.35">
      <c r="A65" s="191" t="s">
        <v>10</v>
      </c>
      <c r="B65" s="188">
        <v>38</v>
      </c>
      <c r="C65" s="188">
        <v>7</v>
      </c>
      <c r="D65" s="188">
        <v>269</v>
      </c>
      <c r="E65" s="189"/>
      <c r="F65" s="189"/>
      <c r="G65" s="189"/>
      <c r="H65" s="189"/>
      <c r="I65" s="189"/>
      <c r="J65" s="190"/>
      <c r="K65" s="190"/>
    </row>
    <row r="66" spans="1:11" s="20" customFormat="1" ht="21" customHeight="1" x14ac:dyDescent="0.35">
      <c r="A66" s="60"/>
      <c r="B66" s="91">
        <v>39</v>
      </c>
      <c r="C66" s="91">
        <v>8</v>
      </c>
      <c r="D66" s="91">
        <v>233</v>
      </c>
      <c r="E66" s="36"/>
      <c r="F66" s="36"/>
      <c r="G66" s="36"/>
      <c r="H66" s="36"/>
      <c r="I66" s="36"/>
      <c r="J66" s="37"/>
      <c r="K66" s="37"/>
    </row>
    <row r="67" spans="1:11" s="40" customFormat="1" ht="21" customHeight="1" x14ac:dyDescent="0.35">
      <c r="A67" s="60"/>
      <c r="B67" s="91">
        <v>40</v>
      </c>
      <c r="C67" s="91">
        <v>9</v>
      </c>
      <c r="D67" s="91">
        <v>230</v>
      </c>
      <c r="E67" s="36"/>
      <c r="F67" s="36"/>
      <c r="G67" s="36"/>
      <c r="H67" s="36"/>
      <c r="I67" s="36"/>
      <c r="J67" s="37"/>
      <c r="K67" s="37"/>
    </row>
    <row r="68" spans="1:11" s="20" customFormat="1" ht="21" customHeight="1" x14ac:dyDescent="0.35">
      <c r="A68" s="60"/>
      <c r="B68" s="91">
        <v>41</v>
      </c>
      <c r="C68" s="91">
        <v>10</v>
      </c>
      <c r="D68" s="91">
        <v>243</v>
      </c>
      <c r="E68" s="36"/>
      <c r="F68" s="36"/>
      <c r="G68" s="36"/>
      <c r="H68" s="36"/>
      <c r="I68" s="36"/>
      <c r="J68" s="37"/>
      <c r="K68" s="37"/>
    </row>
    <row r="69" spans="1:11" s="20" customFormat="1" ht="21" customHeight="1" x14ac:dyDescent="0.35">
      <c r="A69" s="60"/>
      <c r="B69" s="91">
        <v>42</v>
      </c>
      <c r="C69" s="91">
        <v>11</v>
      </c>
      <c r="D69" s="91">
        <v>191</v>
      </c>
      <c r="E69" s="36"/>
      <c r="F69" s="36"/>
      <c r="G69" s="36"/>
      <c r="H69" s="36"/>
      <c r="I69" s="36"/>
      <c r="J69" s="37"/>
      <c r="K69" s="37"/>
    </row>
    <row r="70" spans="1:11" s="20" customFormat="1" ht="21" customHeight="1" x14ac:dyDescent="0.35">
      <c r="A70" s="191" t="s">
        <v>11</v>
      </c>
      <c r="B70" s="188">
        <v>43</v>
      </c>
      <c r="C70" s="188">
        <v>12</v>
      </c>
      <c r="D70" s="188">
        <v>146</v>
      </c>
      <c r="E70" s="189"/>
      <c r="F70" s="189"/>
      <c r="G70" s="189"/>
      <c r="H70" s="189"/>
      <c r="I70" s="189"/>
      <c r="J70" s="190"/>
      <c r="K70" s="190"/>
    </row>
    <row r="71" spans="1:11" s="20" customFormat="1" ht="21" customHeight="1" x14ac:dyDescent="0.35">
      <c r="A71" s="60"/>
      <c r="B71" s="91">
        <v>44</v>
      </c>
      <c r="C71" s="91">
        <v>13</v>
      </c>
      <c r="D71" s="91">
        <v>150</v>
      </c>
      <c r="E71" s="36"/>
      <c r="F71" s="36"/>
      <c r="G71" s="36"/>
      <c r="H71" s="36"/>
      <c r="I71" s="36"/>
      <c r="J71" s="37"/>
      <c r="K71" s="37"/>
    </row>
    <row r="72" spans="1:11" s="40" customFormat="1" ht="21" customHeight="1" x14ac:dyDescent="0.35">
      <c r="A72" s="60"/>
      <c r="B72" s="91">
        <v>45</v>
      </c>
      <c r="C72" s="91">
        <v>14</v>
      </c>
      <c r="D72" s="91">
        <v>97</v>
      </c>
      <c r="E72" s="36"/>
      <c r="F72" s="36"/>
      <c r="G72" s="36"/>
      <c r="H72" s="36"/>
      <c r="I72" s="36"/>
      <c r="J72" s="37"/>
      <c r="K72" s="37"/>
    </row>
    <row r="73" spans="1:11" s="20" customFormat="1" ht="21" customHeight="1" x14ac:dyDescent="0.35">
      <c r="A73" s="60"/>
      <c r="B73" s="91">
        <v>46</v>
      </c>
      <c r="C73" s="91">
        <v>15</v>
      </c>
      <c r="D73" s="91">
        <v>61</v>
      </c>
      <c r="E73" s="36"/>
      <c r="F73" s="36"/>
      <c r="G73" s="36"/>
      <c r="H73" s="36"/>
      <c r="I73" s="36"/>
      <c r="J73" s="37"/>
      <c r="K73" s="37"/>
    </row>
    <row r="74" spans="1:11" s="20" customFormat="1" ht="21" customHeight="1" x14ac:dyDescent="0.2">
      <c r="A74" s="84"/>
      <c r="B74" s="49"/>
      <c r="C74" s="49"/>
      <c r="D74" s="50">
        <f>SUM(D36:D73)</f>
        <v>6446</v>
      </c>
      <c r="G74" s="85"/>
      <c r="H74" s="41"/>
      <c r="I74" s="41"/>
      <c r="J74" s="41"/>
      <c r="K74" s="41"/>
    </row>
    <row r="75" spans="1:11" s="20" customFormat="1" x14ac:dyDescent="0.2">
      <c r="A75" s="86"/>
      <c r="K75" s="12"/>
    </row>
    <row r="76" spans="1:11" x14ac:dyDescent="0.2">
      <c r="J76" s="87"/>
    </row>
    <row r="77" spans="1:11" x14ac:dyDescent="0.2">
      <c r="J77" s="20"/>
    </row>
    <row r="78" spans="1:11" x14ac:dyDescent="0.2">
      <c r="E78" s="42"/>
    </row>
    <row r="79" spans="1:11" x14ac:dyDescent="0.2">
      <c r="E79" s="42"/>
    </row>
    <row r="80" spans="1:11" x14ac:dyDescent="0.2">
      <c r="E80" s="42"/>
    </row>
    <row r="81" spans="1:11" x14ac:dyDescent="0.2">
      <c r="E81" s="42"/>
    </row>
    <row r="87" spans="1:11" x14ac:dyDescent="0.2">
      <c r="K87" s="20"/>
    </row>
    <row r="88" spans="1:11" x14ac:dyDescent="0.2">
      <c r="K88" s="20"/>
    </row>
    <row r="89" spans="1:11" s="20" customFormat="1" ht="19.149999999999999" customHeight="1" x14ac:dyDescent="0.2">
      <c r="A89" s="88"/>
      <c r="B89" s="26"/>
      <c r="C89" s="26"/>
      <c r="D89" s="26"/>
      <c r="E89" s="26"/>
      <c r="F89" s="26"/>
      <c r="G89" s="26"/>
      <c r="H89" s="26"/>
      <c r="I89" s="26"/>
      <c r="J89" s="12"/>
      <c r="K89" s="26"/>
    </row>
    <row r="90" spans="1:11" s="20" customFormat="1" ht="19.149999999999999" customHeight="1" x14ac:dyDescent="0.2">
      <c r="A90" s="88"/>
      <c r="B90" s="26"/>
      <c r="C90" s="26"/>
      <c r="D90" s="26"/>
      <c r="E90" s="26"/>
      <c r="F90" s="26"/>
      <c r="G90" s="26"/>
      <c r="H90" s="26"/>
      <c r="I90" s="26"/>
      <c r="J90" s="12"/>
      <c r="K90" s="26"/>
    </row>
    <row r="91" spans="1:11" s="26" customFormat="1" x14ac:dyDescent="0.2">
      <c r="A91" s="88"/>
    </row>
    <row r="92" spans="1:11" s="26" customFormat="1" x14ac:dyDescent="0.2">
      <c r="A92" s="88"/>
    </row>
    <row r="93" spans="1:11" s="26" customFormat="1" x14ac:dyDescent="0.2">
      <c r="A93" s="88"/>
    </row>
    <row r="94" spans="1:11" s="26" customFormat="1" x14ac:dyDescent="0.2">
      <c r="A94" s="88"/>
    </row>
    <row r="95" spans="1:11" s="26" customFormat="1" x14ac:dyDescent="0.2">
      <c r="A95" s="88"/>
    </row>
    <row r="96" spans="1:11" s="26" customFormat="1" x14ac:dyDescent="0.2">
      <c r="A96" s="13"/>
      <c r="B96" s="12"/>
      <c r="C96" s="12"/>
      <c r="D96" s="12"/>
      <c r="E96" s="12"/>
      <c r="F96" s="12"/>
      <c r="G96" s="12"/>
      <c r="H96" s="12"/>
      <c r="I96" s="12"/>
      <c r="J96" s="12"/>
      <c r="K96" s="12"/>
    </row>
    <row r="97" spans="1:11" s="26" customFormat="1" x14ac:dyDescent="0.2">
      <c r="A97" s="13"/>
      <c r="B97" s="12"/>
      <c r="C97" s="12"/>
      <c r="D97" s="12"/>
      <c r="E97" s="12"/>
      <c r="F97" s="12"/>
      <c r="G97" s="12"/>
      <c r="H97" s="12"/>
      <c r="I97" s="12"/>
      <c r="J97" s="12"/>
      <c r="K97" s="12"/>
    </row>
    <row r="117" spans="2:3" x14ac:dyDescent="0.25">
      <c r="B117" s="69"/>
      <c r="C117" s="70"/>
    </row>
    <row r="118" spans="2:3" x14ac:dyDescent="0.25">
      <c r="B118" s="69"/>
      <c r="C118" s="70"/>
    </row>
    <row r="119" spans="2:3" x14ac:dyDescent="0.2">
      <c r="B119" s="71"/>
      <c r="C119" s="71"/>
    </row>
    <row r="120" spans="2:3" x14ac:dyDescent="0.2">
      <c r="B120" s="71"/>
      <c r="C120" s="72"/>
    </row>
    <row r="121" spans="2:3" x14ac:dyDescent="0.2">
      <c r="B121" s="71"/>
      <c r="C121" s="72"/>
    </row>
    <row r="122" spans="2:3" x14ac:dyDescent="0.2">
      <c r="B122" s="71"/>
      <c r="C122" s="72"/>
    </row>
    <row r="123" spans="2:3" x14ac:dyDescent="0.2">
      <c r="B123" s="73"/>
      <c r="C123" s="74"/>
    </row>
    <row r="124" spans="2:3" x14ac:dyDescent="0.2">
      <c r="B124" s="73"/>
      <c r="C124" s="73"/>
    </row>
    <row r="125" spans="2:3" x14ac:dyDescent="0.2">
      <c r="B125" s="73"/>
      <c r="C125" s="73"/>
    </row>
    <row r="126" spans="2:3" x14ac:dyDescent="0.2">
      <c r="B126" s="71"/>
      <c r="C126" s="71"/>
    </row>
  </sheetData>
  <sheetProtection algorithmName="SHA-512" hashValue="cJgvWaC2K2vTHaUVrTm/RJGNUR/sIg/VYpvL/1WwXNh9hJFypBPrBxW0TldmInGTs4mGkSKBhCe4ke4yhUjjmA==" saltValue="yXxAypvg7hzj7DaJRJSZ/Q==" spinCount="100000" sheet="1" objects="1" scenarios="1"/>
  <mergeCells count="11">
    <mergeCell ref="G33:H33"/>
    <mergeCell ref="A32:K32"/>
    <mergeCell ref="A3:B3"/>
    <mergeCell ref="D3:F3"/>
    <mergeCell ref="A14:J14"/>
    <mergeCell ref="A24:I24"/>
    <mergeCell ref="A33:A34"/>
    <mergeCell ref="H8:K8"/>
    <mergeCell ref="D11:D12"/>
    <mergeCell ref="E11:E12"/>
    <mergeCell ref="F11:F12"/>
  </mergeCells>
  <phoneticPr fontId="3" type="noConversion"/>
  <pageMargins left="0.19685039370078741" right="0.19685039370078741" top="0.19685039370078741" bottom="0.19685039370078741" header="0.19685039370078741" footer="0.19685039370078741"/>
  <pageSetup paperSize="9" scale="75" orientation="landscape"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'How to use the SCOP tool'!$B$79:$B$81</xm:f>
          </x14:formula1>
          <xm:sqref>B11</xm:sqref>
        </x14:dataValidation>
        <x14:dataValidation type="list" allowBlank="1" showInputMessage="1" showErrorMessage="1" xr:uid="{00000000-0002-0000-0300-000001000000}">
          <x14:formula1>
            <xm:f>'How to use the SCOP tool'!$B$76:$B$77</xm:f>
          </x14:formula1>
          <xm:sqref>B9:B10</xm:sqref>
        </x14:dataValidation>
        <x14:dataValidation type="list" allowBlank="1" showInputMessage="1" showErrorMessage="1" xr:uid="{00000000-0002-0000-0300-000002000000}">
          <x14:formula1>
            <xm:f>'How to use the SCOP tool'!$A$79:$A$80</xm:f>
          </x14:formula1>
          <xm:sqref>B8</xm:sqref>
        </x14:dataValidation>
        <x14:dataValidation type="list" allowBlank="1" showInputMessage="1" showErrorMessage="1" xr:uid="{00000000-0002-0000-0300-000003000000}">
          <x14:formula1>
            <xm:f>'How to use the SCOP tool'!$C$76:$C$80</xm:f>
          </x14:formula1>
          <xm:sqref>B6</xm:sqref>
        </x14:dataValidation>
        <x14:dataValidation type="list" allowBlank="1" showInputMessage="1" showErrorMessage="1" xr:uid="{00000000-0002-0000-0300-000004000000}">
          <x14:formula1>
            <xm:f>'How to use the SCOP tool'!$A$83:$A$84</xm:f>
          </x14:formula1>
          <xm:sqref>B7</xm:sqref>
        </x14:dataValidation>
        <x14:dataValidation type="list" allowBlank="1" showInputMessage="1" showErrorMessage="1" xr:uid="{00000000-0002-0000-0300-000005000000}">
          <x14:formula1>
            <xm:f>'How to use the SCOP tool'!$C$83:$C$84</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LK65"/>
  <sheetViews>
    <sheetView zoomScale="70" zoomScaleNormal="70" workbookViewId="0">
      <selection activeCell="B6" sqref="B6"/>
    </sheetView>
  </sheetViews>
  <sheetFormatPr baseColWidth="10" defaultColWidth="11.42578125" defaultRowHeight="18" x14ac:dyDescent="0.2"/>
  <cols>
    <col min="1" max="1" width="29.5703125" style="122" customWidth="1"/>
    <col min="2" max="2" width="25" style="122" customWidth="1"/>
    <col min="3" max="3" width="13.7109375" style="122" customWidth="1"/>
    <col min="4" max="4" width="15.140625" style="122" bestFit="1" customWidth="1"/>
    <col min="5" max="5" width="17.42578125" style="122" customWidth="1"/>
    <col min="6" max="6" width="19.85546875" style="122" customWidth="1"/>
    <col min="7" max="7" width="13.28515625" style="122" bestFit="1" customWidth="1"/>
    <col min="8" max="9" width="13.140625" style="122" customWidth="1"/>
    <col min="10" max="10" width="15.42578125" style="122" customWidth="1"/>
    <col min="11" max="11" width="11.42578125" style="136"/>
    <col min="12" max="12" width="13.7109375" style="136" bestFit="1" customWidth="1"/>
    <col min="13" max="54" width="11.42578125" style="136"/>
    <col min="55" max="55" width="11.42578125" style="152"/>
    <col min="56" max="16384" width="11.42578125" style="122"/>
  </cols>
  <sheetData>
    <row r="1" spans="1:999" ht="18.75" x14ac:dyDescent="0.2">
      <c r="A1" s="121" t="s">
        <v>150</v>
      </c>
      <c r="H1" s="123"/>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row>
    <row r="2" spans="1:999" x14ac:dyDescent="0.2">
      <c r="A2" s="124"/>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row>
    <row r="3" spans="1:999" ht="20.45" customHeight="1" x14ac:dyDescent="0.2">
      <c r="A3" s="235" t="s">
        <v>76</v>
      </c>
      <c r="B3" s="235"/>
      <c r="D3" s="236" t="s">
        <v>3</v>
      </c>
      <c r="E3" s="237"/>
      <c r="F3" s="238"/>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row>
    <row r="4" spans="1:999" ht="20.45" customHeight="1" x14ac:dyDescent="0.2">
      <c r="A4" s="125" t="s">
        <v>77</v>
      </c>
      <c r="B4" s="126"/>
      <c r="D4" s="125" t="s">
        <v>26</v>
      </c>
      <c r="E4" s="127" t="s">
        <v>27</v>
      </c>
      <c r="F4" s="128"/>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row>
    <row r="5" spans="1:999" ht="20.45" customHeight="1" x14ac:dyDescent="0.2">
      <c r="A5" s="125" t="s">
        <v>78</v>
      </c>
      <c r="B5" s="126"/>
      <c r="D5" s="125" t="s">
        <v>132</v>
      </c>
      <c r="E5" s="129">
        <v>35</v>
      </c>
      <c r="F5" s="128" t="s">
        <v>4</v>
      </c>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row>
    <row r="6" spans="1:999" ht="20.45" customHeight="1" x14ac:dyDescent="0.2">
      <c r="A6" s="130" t="s">
        <v>51</v>
      </c>
      <c r="B6" s="246" t="s">
        <v>75</v>
      </c>
      <c r="D6" s="128" t="s">
        <v>133</v>
      </c>
      <c r="E6" s="131"/>
      <c r="F6" s="128" t="s">
        <v>101</v>
      </c>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row>
    <row r="7" spans="1:999" ht="20.45" customHeight="1" x14ac:dyDescent="0.2">
      <c r="A7" s="130" t="s">
        <v>97</v>
      </c>
      <c r="B7" s="168" t="s">
        <v>82</v>
      </c>
      <c r="D7" s="125" t="s">
        <v>134</v>
      </c>
      <c r="E7" s="132">
        <v>600</v>
      </c>
      <c r="F7" s="125" t="s">
        <v>34</v>
      </c>
      <c r="H7" s="239" t="s">
        <v>131</v>
      </c>
      <c r="I7" s="239"/>
      <c r="J7" s="239"/>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row>
    <row r="8" spans="1:999" ht="20.45" customHeight="1" x14ac:dyDescent="0.2">
      <c r="A8" s="125" t="s">
        <v>59</v>
      </c>
      <c r="B8" s="126" t="s">
        <v>46</v>
      </c>
      <c r="D8" s="133" t="s">
        <v>135</v>
      </c>
      <c r="E8" s="134"/>
      <c r="F8" s="133" t="s">
        <v>18</v>
      </c>
      <c r="H8" s="132" t="s">
        <v>136</v>
      </c>
      <c r="I8" s="132" t="s">
        <v>137</v>
      </c>
      <c r="J8" s="135" t="s">
        <v>138</v>
      </c>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row>
    <row r="9" spans="1:999" ht="20.45" customHeight="1" x14ac:dyDescent="0.2">
      <c r="A9" s="136"/>
      <c r="B9" s="136"/>
      <c r="H9" s="195"/>
      <c r="I9" s="195"/>
      <c r="J9" s="137"/>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row>
    <row r="10" spans="1:999" ht="20.45" customHeight="1" x14ac:dyDescent="0.2">
      <c r="A10" s="136"/>
      <c r="B10" s="136"/>
      <c r="H10" s="138"/>
      <c r="I10" s="138"/>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row>
    <row r="11" spans="1:999" ht="21" customHeight="1" x14ac:dyDescent="0.2">
      <c r="A11" s="240" t="s">
        <v>0</v>
      </c>
      <c r="B11" s="241"/>
      <c r="C11" s="241"/>
      <c r="D11" s="241"/>
      <c r="E11" s="241"/>
      <c r="F11" s="241"/>
      <c r="G11" s="241"/>
      <c r="H11" s="241"/>
      <c r="I11" s="242"/>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22"/>
      <c r="BB11" s="122"/>
      <c r="BC11" s="122"/>
    </row>
    <row r="12" spans="1:999" ht="63" customHeight="1" x14ac:dyDescent="0.2">
      <c r="A12" s="133" t="s">
        <v>1</v>
      </c>
      <c r="B12" s="133" t="s">
        <v>2</v>
      </c>
      <c r="C12" s="133" t="s">
        <v>90</v>
      </c>
      <c r="D12" s="133" t="s">
        <v>89</v>
      </c>
      <c r="E12" s="133" t="s">
        <v>49</v>
      </c>
      <c r="F12" s="133" t="s">
        <v>139</v>
      </c>
      <c r="G12" s="133" t="s">
        <v>140</v>
      </c>
      <c r="H12" s="128" t="s">
        <v>7</v>
      </c>
      <c r="I12" s="128" t="s">
        <v>141</v>
      </c>
      <c r="J12" s="140"/>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22"/>
      <c r="BA12" s="122"/>
      <c r="BB12" s="122"/>
      <c r="BC12" s="122"/>
    </row>
    <row r="13" spans="1:999" s="140" customFormat="1" ht="21" customHeight="1" x14ac:dyDescent="0.2">
      <c r="A13" s="135" t="s">
        <v>8</v>
      </c>
      <c r="B13" s="132">
        <v>35</v>
      </c>
      <c r="C13" s="141"/>
      <c r="D13" s="142"/>
      <c r="E13" s="143"/>
      <c r="F13" s="143"/>
      <c r="G13" s="202"/>
      <c r="H13" s="55"/>
      <c r="I13" s="55"/>
      <c r="ALK13" s="140">
        <v>10</v>
      </c>
    </row>
    <row r="14" spans="1:999" s="140" customFormat="1" ht="21" customHeight="1" x14ac:dyDescent="0.2">
      <c r="A14" s="135" t="s">
        <v>9</v>
      </c>
      <c r="B14" s="132">
        <v>30</v>
      </c>
      <c r="C14" s="141"/>
      <c r="D14" s="142"/>
      <c r="E14" s="143"/>
      <c r="F14" s="143"/>
      <c r="G14" s="202"/>
      <c r="H14" s="55"/>
      <c r="I14" s="55"/>
      <c r="ALK14" s="140">
        <v>12</v>
      </c>
    </row>
    <row r="15" spans="1:999" s="140" customFormat="1" ht="21" customHeight="1" x14ac:dyDescent="0.2">
      <c r="A15" s="135" t="s">
        <v>10</v>
      </c>
      <c r="B15" s="132">
        <v>25</v>
      </c>
      <c r="C15" s="141"/>
      <c r="D15" s="142"/>
      <c r="E15" s="143"/>
      <c r="F15" s="143"/>
      <c r="G15" s="202"/>
      <c r="H15" s="55"/>
      <c r="I15" s="55"/>
      <c r="J15" s="122"/>
      <c r="ALK15" s="140">
        <v>12</v>
      </c>
    </row>
    <row r="16" spans="1:999" ht="21" customHeight="1" x14ac:dyDescent="0.2">
      <c r="A16" s="135" t="s">
        <v>11</v>
      </c>
      <c r="B16" s="132">
        <v>20</v>
      </c>
      <c r="C16" s="141"/>
      <c r="D16" s="142"/>
      <c r="E16" s="143"/>
      <c r="F16" s="143"/>
      <c r="G16" s="202"/>
      <c r="H16" s="55"/>
      <c r="I16" s="55"/>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ALK16" s="122">
        <v>12</v>
      </c>
    </row>
    <row r="17" spans="1:55" ht="21" customHeight="1" x14ac:dyDescent="0.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row>
    <row r="18" spans="1:55" ht="21" customHeight="1" x14ac:dyDescent="0.2">
      <c r="A18" s="239" t="s">
        <v>79</v>
      </c>
      <c r="B18" s="239"/>
      <c r="C18" s="239"/>
      <c r="D18" s="239"/>
      <c r="E18" s="239"/>
      <c r="F18" s="239"/>
      <c r="G18" s="239"/>
      <c r="H18" s="239"/>
      <c r="I18" s="239"/>
      <c r="J18" s="144"/>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row>
    <row r="19" spans="1:55" s="136" customFormat="1" ht="21" customHeight="1" x14ac:dyDescent="0.2">
      <c r="A19" s="145"/>
      <c r="B19" s="146"/>
      <c r="C19" s="146"/>
      <c r="D19" s="146"/>
      <c r="E19" s="146"/>
      <c r="F19" s="147"/>
      <c r="G19" s="147"/>
      <c r="H19" s="147"/>
      <c r="I19" s="147"/>
    </row>
    <row r="20" spans="1:55" s="136" customFormat="1" ht="40.15" customHeight="1" x14ac:dyDescent="0.2">
      <c r="A20" s="148"/>
      <c r="B20" s="128" t="s">
        <v>33</v>
      </c>
      <c r="C20" s="128" t="s">
        <v>94</v>
      </c>
      <c r="D20" s="128" t="s">
        <v>96</v>
      </c>
      <c r="E20" s="146"/>
      <c r="F20" s="148"/>
      <c r="G20" s="148"/>
      <c r="H20" s="148"/>
      <c r="I20" s="148"/>
    </row>
    <row r="21" spans="1:55" s="136" customFormat="1" ht="21" customHeight="1" x14ac:dyDescent="0.2">
      <c r="A21" s="130" t="s">
        <v>21</v>
      </c>
      <c r="B21" s="132">
        <v>659</v>
      </c>
      <c r="C21" s="149"/>
      <c r="D21" s="141"/>
      <c r="F21" s="146"/>
      <c r="G21" s="150"/>
      <c r="I21" s="32"/>
    </row>
    <row r="22" spans="1:55" s="136" customFormat="1" ht="21" customHeight="1" x14ac:dyDescent="0.2">
      <c r="A22" s="130" t="s">
        <v>22</v>
      </c>
      <c r="B22" s="132">
        <v>1377</v>
      </c>
      <c r="C22" s="149"/>
      <c r="D22" s="141"/>
      <c r="E22" s="151"/>
      <c r="F22" s="146"/>
      <c r="G22" s="150"/>
      <c r="I22" s="32"/>
    </row>
    <row r="23" spans="1:55" s="136" customFormat="1" ht="21" customHeight="1" x14ac:dyDescent="0.2">
      <c r="A23" s="130" t="s">
        <v>23</v>
      </c>
      <c r="B23" s="132">
        <v>0</v>
      </c>
      <c r="C23" s="149"/>
      <c r="D23" s="141"/>
      <c r="F23" s="146"/>
      <c r="G23" s="150"/>
      <c r="I23" s="32"/>
      <c r="J23" s="151"/>
    </row>
    <row r="24" spans="1:55" s="151" customFormat="1" ht="21" customHeight="1" x14ac:dyDescent="0.2">
      <c r="A24" s="130" t="s">
        <v>24</v>
      </c>
      <c r="B24" s="132">
        <v>2036</v>
      </c>
      <c r="C24" s="149"/>
      <c r="D24" s="141"/>
      <c r="E24" s="136"/>
      <c r="F24" s="146"/>
      <c r="G24" s="150"/>
      <c r="H24" s="136"/>
      <c r="I24" s="32"/>
    </row>
    <row r="25" spans="1:55" ht="21" customHeight="1" x14ac:dyDescent="0.2">
      <c r="A25" s="124"/>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row>
    <row r="26" spans="1:55" ht="21" customHeight="1" x14ac:dyDescent="0.2">
      <c r="A26" s="243" t="s">
        <v>41</v>
      </c>
      <c r="B26" s="244"/>
      <c r="C26" s="244"/>
      <c r="D26" s="244"/>
      <c r="E26" s="244"/>
      <c r="F26" s="244"/>
      <c r="G26" s="244"/>
      <c r="H26" s="244"/>
      <c r="I26" s="244"/>
      <c r="J26" s="245"/>
      <c r="BB26" s="152"/>
      <c r="BC26" s="122"/>
    </row>
    <row r="27" spans="1:55" s="140" customFormat="1" ht="63" customHeight="1" x14ac:dyDescent="0.2">
      <c r="A27" s="233" t="s">
        <v>1</v>
      </c>
      <c r="B27" s="133" t="s">
        <v>13</v>
      </c>
      <c r="C27" s="133" t="s">
        <v>84</v>
      </c>
      <c r="D27" s="133" t="s">
        <v>15</v>
      </c>
      <c r="E27" s="133" t="s">
        <v>19</v>
      </c>
      <c r="F27" s="133" t="s">
        <v>142</v>
      </c>
      <c r="G27" s="133" t="s">
        <v>143</v>
      </c>
      <c r="H27" s="133" t="s">
        <v>144</v>
      </c>
      <c r="I27" s="133" t="s">
        <v>145</v>
      </c>
      <c r="J27" s="133" t="s">
        <v>146</v>
      </c>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3"/>
    </row>
    <row r="28" spans="1:55" s="153" customFormat="1" ht="39.6" customHeight="1" x14ac:dyDescent="0.2">
      <c r="A28" s="234"/>
      <c r="B28" s="128" t="s">
        <v>12</v>
      </c>
      <c r="C28" s="128"/>
      <c r="D28" s="128"/>
      <c r="E28" s="128"/>
      <c r="F28" s="128" t="s">
        <v>147</v>
      </c>
      <c r="G28" s="128"/>
      <c r="H28" s="128"/>
      <c r="I28" s="133" t="s">
        <v>148</v>
      </c>
      <c r="J28" s="133" t="s">
        <v>149</v>
      </c>
    </row>
    <row r="29" spans="1:55" s="153" customFormat="1" ht="22.9" customHeight="1" x14ac:dyDescent="0.2">
      <c r="A29" s="128" t="s">
        <v>17</v>
      </c>
      <c r="B29" s="128" t="s">
        <v>17</v>
      </c>
      <c r="C29" s="128" t="s">
        <v>4</v>
      </c>
      <c r="D29" s="128" t="s">
        <v>17</v>
      </c>
      <c r="E29" s="128" t="s">
        <v>20</v>
      </c>
      <c r="F29" s="128" t="s">
        <v>5</v>
      </c>
      <c r="G29" s="128" t="s">
        <v>5</v>
      </c>
      <c r="H29" s="128" t="s">
        <v>17</v>
      </c>
      <c r="I29" s="128" t="s">
        <v>18</v>
      </c>
      <c r="J29" s="128" t="s">
        <v>18</v>
      </c>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row>
    <row r="30" spans="1:55" s="156" customFormat="1" ht="19.899999999999999" customHeight="1" x14ac:dyDescent="0.2">
      <c r="A30" s="192"/>
      <c r="B30" s="128">
        <v>1</v>
      </c>
      <c r="C30" s="128">
        <v>17</v>
      </c>
      <c r="D30" s="128">
        <v>205</v>
      </c>
      <c r="E30" s="154"/>
      <c r="F30" s="154"/>
      <c r="G30" s="154"/>
      <c r="H30" s="154"/>
      <c r="I30" s="155"/>
      <c r="J30" s="155"/>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row>
    <row r="31" spans="1:55" s="153" customFormat="1" ht="19.899999999999999" customHeight="1" x14ac:dyDescent="0.2">
      <c r="A31" s="192"/>
      <c r="B31" s="128">
        <f>B30+1</f>
        <v>2</v>
      </c>
      <c r="C31" s="128">
        <f>C30+1</f>
        <v>18</v>
      </c>
      <c r="D31" s="128">
        <v>227</v>
      </c>
      <c r="E31" s="154"/>
      <c r="F31" s="154"/>
      <c r="G31" s="154"/>
      <c r="H31" s="154"/>
      <c r="I31" s="155"/>
      <c r="J31" s="155"/>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row>
    <row r="32" spans="1:55" s="153" customFormat="1" ht="19.899999999999999" customHeight="1" x14ac:dyDescent="0.2">
      <c r="A32" s="192"/>
      <c r="B32" s="128">
        <f t="shared" ref="B32:C47" si="0">B31+1</f>
        <v>3</v>
      </c>
      <c r="C32" s="128">
        <f t="shared" si="0"/>
        <v>19</v>
      </c>
      <c r="D32" s="128">
        <v>225</v>
      </c>
      <c r="E32" s="154"/>
      <c r="F32" s="154"/>
      <c r="G32" s="154"/>
      <c r="H32" s="154"/>
      <c r="I32" s="155"/>
      <c r="J32" s="155"/>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row>
    <row r="33" spans="1:53" s="157" customFormat="1" ht="19.899999999999999" customHeight="1" x14ac:dyDescent="0.2">
      <c r="A33" s="193" t="s">
        <v>11</v>
      </c>
      <c r="B33" s="170">
        <f t="shared" si="0"/>
        <v>4</v>
      </c>
      <c r="C33" s="170">
        <f t="shared" si="0"/>
        <v>20</v>
      </c>
      <c r="D33" s="169">
        <v>225</v>
      </c>
      <c r="E33" s="171"/>
      <c r="F33" s="171"/>
      <c r="G33" s="171"/>
      <c r="H33" s="171"/>
      <c r="I33" s="172"/>
      <c r="J33" s="172"/>
    </row>
    <row r="34" spans="1:53" s="158" customFormat="1" ht="19.899999999999999" customHeight="1" x14ac:dyDescent="0.2">
      <c r="A34" s="192"/>
      <c r="B34" s="128">
        <f t="shared" si="0"/>
        <v>5</v>
      </c>
      <c r="C34" s="128">
        <f t="shared" si="0"/>
        <v>21</v>
      </c>
      <c r="D34" s="128">
        <v>216</v>
      </c>
      <c r="E34" s="154"/>
      <c r="F34" s="154"/>
      <c r="G34" s="154"/>
      <c r="H34" s="154"/>
      <c r="I34" s="155"/>
      <c r="J34" s="155"/>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row>
    <row r="35" spans="1:53" s="153" customFormat="1" ht="19.899999999999999" customHeight="1" x14ac:dyDescent="0.2">
      <c r="A35" s="192"/>
      <c r="B35" s="128">
        <f t="shared" si="0"/>
        <v>6</v>
      </c>
      <c r="C35" s="128">
        <f t="shared" si="0"/>
        <v>22</v>
      </c>
      <c r="D35" s="128">
        <v>215</v>
      </c>
      <c r="E35" s="154"/>
      <c r="F35" s="154"/>
      <c r="G35" s="154"/>
      <c r="H35" s="154"/>
      <c r="I35" s="155"/>
      <c r="J35" s="155"/>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row>
    <row r="36" spans="1:53" s="153" customFormat="1" ht="19.899999999999999" customHeight="1" x14ac:dyDescent="0.2">
      <c r="A36" s="192"/>
      <c r="B36" s="128">
        <f t="shared" si="0"/>
        <v>7</v>
      </c>
      <c r="C36" s="128">
        <f t="shared" si="0"/>
        <v>23</v>
      </c>
      <c r="D36" s="128">
        <v>218</v>
      </c>
      <c r="E36" s="154"/>
      <c r="F36" s="154"/>
      <c r="G36" s="154"/>
      <c r="H36" s="154"/>
      <c r="I36" s="155"/>
      <c r="J36" s="155"/>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row>
    <row r="37" spans="1:53" s="153" customFormat="1" ht="19.899999999999999" customHeight="1" x14ac:dyDescent="0.2">
      <c r="A37" s="192"/>
      <c r="B37" s="128">
        <f t="shared" si="0"/>
        <v>8</v>
      </c>
      <c r="C37" s="128">
        <f t="shared" si="0"/>
        <v>24</v>
      </c>
      <c r="D37" s="128">
        <v>197</v>
      </c>
      <c r="E37" s="154"/>
      <c r="F37" s="154"/>
      <c r="G37" s="154"/>
      <c r="H37" s="154"/>
      <c r="I37" s="155"/>
      <c r="J37" s="155"/>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row>
    <row r="38" spans="1:53" s="157" customFormat="1" ht="19.899999999999999" customHeight="1" x14ac:dyDescent="0.2">
      <c r="A38" s="193" t="s">
        <v>10</v>
      </c>
      <c r="B38" s="169">
        <f t="shared" si="0"/>
        <v>9</v>
      </c>
      <c r="C38" s="169">
        <f t="shared" si="0"/>
        <v>25</v>
      </c>
      <c r="D38" s="169">
        <v>178</v>
      </c>
      <c r="E38" s="171"/>
      <c r="F38" s="171"/>
      <c r="G38" s="171"/>
      <c r="H38" s="171"/>
      <c r="I38" s="172"/>
      <c r="J38" s="172"/>
    </row>
    <row r="39" spans="1:53" s="153" customFormat="1" ht="19.899999999999999" customHeight="1" x14ac:dyDescent="0.2">
      <c r="A39" s="192"/>
      <c r="B39" s="128">
        <f t="shared" si="0"/>
        <v>10</v>
      </c>
      <c r="C39" s="128">
        <f t="shared" si="0"/>
        <v>26</v>
      </c>
      <c r="D39" s="128">
        <v>158</v>
      </c>
      <c r="E39" s="154"/>
      <c r="F39" s="154"/>
      <c r="G39" s="154"/>
      <c r="H39" s="154"/>
      <c r="I39" s="155"/>
      <c r="J39" s="155"/>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row>
    <row r="40" spans="1:53" s="153" customFormat="1" ht="19.899999999999999" customHeight="1" x14ac:dyDescent="0.2">
      <c r="A40" s="192"/>
      <c r="B40" s="128">
        <f t="shared" si="0"/>
        <v>11</v>
      </c>
      <c r="C40" s="128">
        <f t="shared" si="0"/>
        <v>27</v>
      </c>
      <c r="D40" s="128">
        <v>137</v>
      </c>
      <c r="E40" s="154"/>
      <c r="F40" s="154"/>
      <c r="G40" s="154"/>
      <c r="H40" s="154"/>
      <c r="I40" s="155"/>
      <c r="J40" s="155"/>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row>
    <row r="41" spans="1:53" s="153" customFormat="1" ht="19.899999999999999" customHeight="1" x14ac:dyDescent="0.2">
      <c r="A41" s="192"/>
      <c r="B41" s="128">
        <f t="shared" si="0"/>
        <v>12</v>
      </c>
      <c r="C41" s="128">
        <f t="shared" si="0"/>
        <v>28</v>
      </c>
      <c r="D41" s="128">
        <v>109</v>
      </c>
      <c r="E41" s="154"/>
      <c r="F41" s="154"/>
      <c r="G41" s="154"/>
      <c r="H41" s="154"/>
      <c r="I41" s="155"/>
      <c r="J41" s="155"/>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row>
    <row r="42" spans="1:53" s="151" customFormat="1" ht="19.899999999999999" customHeight="1" x14ac:dyDescent="0.2">
      <c r="A42" s="156"/>
      <c r="B42" s="128">
        <f t="shared" si="0"/>
        <v>13</v>
      </c>
      <c r="C42" s="128">
        <f t="shared" si="0"/>
        <v>29</v>
      </c>
      <c r="D42" s="128">
        <v>88</v>
      </c>
      <c r="E42" s="154"/>
      <c r="F42" s="154"/>
      <c r="G42" s="154"/>
      <c r="H42" s="154"/>
      <c r="I42" s="155"/>
      <c r="J42" s="155"/>
    </row>
    <row r="43" spans="1:53" s="159" customFormat="1" ht="19.899999999999999" customHeight="1" x14ac:dyDescent="0.2">
      <c r="A43" s="193" t="s">
        <v>9</v>
      </c>
      <c r="B43" s="169">
        <f t="shared" si="0"/>
        <v>14</v>
      </c>
      <c r="C43" s="169">
        <f t="shared" si="0"/>
        <v>30</v>
      </c>
      <c r="D43" s="169">
        <v>63</v>
      </c>
      <c r="E43" s="171"/>
      <c r="F43" s="171"/>
      <c r="G43" s="171"/>
      <c r="H43" s="171"/>
      <c r="I43" s="172"/>
      <c r="J43" s="172"/>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row>
    <row r="44" spans="1:53" s="153" customFormat="1" ht="19.899999999999999" customHeight="1" x14ac:dyDescent="0.2">
      <c r="A44" s="192"/>
      <c r="B44" s="128">
        <f t="shared" si="0"/>
        <v>15</v>
      </c>
      <c r="C44" s="128">
        <f t="shared" si="0"/>
        <v>31</v>
      </c>
      <c r="D44" s="128">
        <v>39</v>
      </c>
      <c r="E44" s="154"/>
      <c r="F44" s="154"/>
      <c r="G44" s="154"/>
      <c r="H44" s="154"/>
      <c r="I44" s="155"/>
      <c r="J44" s="155"/>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row>
    <row r="45" spans="1:53" s="152" customFormat="1" ht="19.899999999999999" customHeight="1" x14ac:dyDescent="0.2">
      <c r="A45" s="192"/>
      <c r="B45" s="128">
        <f t="shared" si="0"/>
        <v>16</v>
      </c>
      <c r="C45" s="128">
        <f t="shared" si="0"/>
        <v>32</v>
      </c>
      <c r="D45" s="130">
        <v>31</v>
      </c>
      <c r="E45" s="154"/>
      <c r="F45" s="154"/>
      <c r="G45" s="154"/>
      <c r="H45" s="154"/>
      <c r="I45" s="155"/>
      <c r="J45" s="155"/>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row>
    <row r="46" spans="1:53" s="152" customFormat="1" ht="19.899999999999999" customHeight="1" x14ac:dyDescent="0.2">
      <c r="A46" s="192"/>
      <c r="B46" s="128">
        <f t="shared" si="0"/>
        <v>17</v>
      </c>
      <c r="C46" s="128">
        <f t="shared" si="0"/>
        <v>33</v>
      </c>
      <c r="D46" s="130">
        <v>24</v>
      </c>
      <c r="E46" s="154"/>
      <c r="F46" s="154"/>
      <c r="G46" s="154"/>
      <c r="H46" s="154"/>
      <c r="I46" s="155"/>
      <c r="J46" s="155"/>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row>
    <row r="47" spans="1:53" s="162" customFormat="1" ht="19.899999999999999" customHeight="1" x14ac:dyDescent="0.2">
      <c r="A47" s="194"/>
      <c r="B47" s="128">
        <f t="shared" si="0"/>
        <v>18</v>
      </c>
      <c r="C47" s="128">
        <f t="shared" si="0"/>
        <v>34</v>
      </c>
      <c r="D47" s="132">
        <v>17</v>
      </c>
      <c r="E47" s="160"/>
      <c r="F47" s="160"/>
      <c r="G47" s="160"/>
      <c r="H47" s="160"/>
      <c r="I47" s="161"/>
      <c r="J47" s="161"/>
    </row>
    <row r="48" spans="1:53" s="162" customFormat="1" ht="19.899999999999999" customHeight="1" x14ac:dyDescent="0.2">
      <c r="A48" s="193" t="s">
        <v>8</v>
      </c>
      <c r="B48" s="169">
        <f t="shared" ref="B48:C53" si="1">B47+1</f>
        <v>19</v>
      </c>
      <c r="C48" s="169">
        <f t="shared" si="1"/>
        <v>35</v>
      </c>
      <c r="D48" s="173">
        <v>13</v>
      </c>
      <c r="E48" s="171"/>
      <c r="F48" s="171"/>
      <c r="G48" s="171"/>
      <c r="H48" s="171"/>
      <c r="I48" s="172"/>
      <c r="J48" s="172"/>
    </row>
    <row r="49" spans="1:53" s="136" customFormat="1" ht="19.899999999999999" customHeight="1" x14ac:dyDescent="0.2">
      <c r="A49" s="192"/>
      <c r="B49" s="128">
        <f t="shared" si="1"/>
        <v>20</v>
      </c>
      <c r="C49" s="128">
        <f t="shared" si="1"/>
        <v>36</v>
      </c>
      <c r="D49" s="130">
        <v>9</v>
      </c>
      <c r="E49" s="154"/>
      <c r="F49" s="154"/>
      <c r="G49" s="154"/>
      <c r="H49" s="154"/>
      <c r="I49" s="155"/>
      <c r="J49" s="155"/>
    </row>
    <row r="50" spans="1:53" s="136" customFormat="1" ht="19.899999999999999" customHeight="1" x14ac:dyDescent="0.2">
      <c r="A50" s="192"/>
      <c r="B50" s="128">
        <f t="shared" si="1"/>
        <v>21</v>
      </c>
      <c r="C50" s="128">
        <f t="shared" si="1"/>
        <v>37</v>
      </c>
      <c r="D50" s="130">
        <v>4</v>
      </c>
      <c r="E50" s="154"/>
      <c r="F50" s="154"/>
      <c r="G50" s="154"/>
      <c r="H50" s="154"/>
      <c r="I50" s="155"/>
      <c r="J50" s="155"/>
    </row>
    <row r="51" spans="1:53" s="136" customFormat="1" ht="19.899999999999999" customHeight="1" thickBot="1" x14ac:dyDescent="0.25">
      <c r="A51" s="192"/>
      <c r="B51" s="128">
        <f t="shared" si="1"/>
        <v>22</v>
      </c>
      <c r="C51" s="128">
        <f t="shared" si="1"/>
        <v>38</v>
      </c>
      <c r="D51" s="130">
        <v>3</v>
      </c>
      <c r="E51" s="154"/>
      <c r="F51" s="154"/>
      <c r="G51" s="154"/>
      <c r="H51" s="154"/>
      <c r="I51" s="155"/>
      <c r="J51" s="155"/>
    </row>
    <row r="52" spans="1:53" s="163" customFormat="1" ht="19.899999999999999" customHeight="1" thickBot="1" x14ac:dyDescent="0.25">
      <c r="A52" s="168"/>
      <c r="B52" s="128">
        <f t="shared" si="1"/>
        <v>23</v>
      </c>
      <c r="C52" s="128">
        <f t="shared" si="1"/>
        <v>39</v>
      </c>
      <c r="D52" s="130">
        <v>1</v>
      </c>
      <c r="E52" s="154"/>
      <c r="F52" s="154"/>
      <c r="G52" s="154"/>
      <c r="H52" s="154"/>
      <c r="I52" s="155"/>
      <c r="J52" s="155"/>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row>
    <row r="53" spans="1:53" s="136" customFormat="1" ht="19.899999999999999" customHeight="1" x14ac:dyDescent="0.2">
      <c r="A53" s="192"/>
      <c r="B53" s="128">
        <f t="shared" si="1"/>
        <v>24</v>
      </c>
      <c r="C53" s="128">
        <f t="shared" si="1"/>
        <v>40</v>
      </c>
      <c r="D53" s="130">
        <v>0</v>
      </c>
      <c r="E53" s="154"/>
      <c r="F53" s="154"/>
      <c r="G53" s="154"/>
      <c r="H53" s="154"/>
      <c r="I53" s="155"/>
      <c r="J53" s="155"/>
    </row>
    <row r="54" spans="1:53" s="136" customFormat="1" ht="19.899999999999999" customHeight="1" x14ac:dyDescent="0.2">
      <c r="A54" s="146"/>
      <c r="B54" s="146"/>
      <c r="C54" s="146"/>
      <c r="D54" s="150">
        <f>SUM(D30:D53)</f>
        <v>2602</v>
      </c>
      <c r="E54" s="162"/>
      <c r="F54" s="162"/>
      <c r="G54" s="164"/>
      <c r="H54" s="164"/>
      <c r="I54" s="165"/>
      <c r="J54" s="166"/>
    </row>
    <row r="55" spans="1:53" s="136" customFormat="1" x14ac:dyDescent="0.2"/>
    <row r="62" spans="1:53" x14ac:dyDescent="0.2">
      <c r="D62" s="167"/>
    </row>
    <row r="63" spans="1:53" x14ac:dyDescent="0.2">
      <c r="D63" s="167"/>
    </row>
    <row r="64" spans="1:53" x14ac:dyDescent="0.2">
      <c r="D64" s="167"/>
    </row>
    <row r="65" spans="4:4" x14ac:dyDescent="0.2">
      <c r="D65" s="167"/>
    </row>
  </sheetData>
  <sheetProtection algorithmName="SHA-512" hashValue="NnBP68G3U8+yw18oO/VONpRTHUPg4d38kpl6CPdTFJcUIumSODDM3YBnWP8ShZS41dyZvN0Zicife90XS3xfEw==" saltValue="MMKiIy8R/i0jDw/TGG2Cug==" spinCount="100000" sheet="1" objects="1" scenarios="1"/>
  <mergeCells count="7">
    <mergeCell ref="A27:A28"/>
    <mergeCell ref="A3:B3"/>
    <mergeCell ref="D3:F3"/>
    <mergeCell ref="H7:J7"/>
    <mergeCell ref="A11:I11"/>
    <mergeCell ref="A18:I18"/>
    <mergeCell ref="A26:J26"/>
  </mergeCells>
  <pageMargins left="0.19685039370078741" right="0.19685039370078741" top="0.19685039370078741" bottom="0.19685039370078741" header="0.19685039370078741" footer="0.19685039370078741"/>
  <pageSetup paperSize="9" scale="75"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'How to use the SCOP tool'!$C$76:$C$80</xm:f>
          </x14:formula1>
          <xm:sqref>B6</xm:sqref>
        </x14:dataValidation>
        <x14:dataValidation type="list" allowBlank="1" showInputMessage="1" showErrorMessage="1" xr:uid="{00000000-0002-0000-0400-000001000000}">
          <x14:formula1>
            <xm:f>'C:\Users\laurem\Documents\certification\HP keymark\DOC\SCOP calculations\[SEER_Lot1_HPK.xlsm]How to use the SCOP-SEER tool'!#REF!</xm:f>
          </x14:formula1>
          <xm:sqref>B10</xm:sqref>
        </x14:dataValidation>
        <x14:dataValidation type="list" allowBlank="1" showInputMessage="1" showErrorMessage="1" xr:uid="{00000000-0002-0000-0400-000002000000}">
          <x14:formula1>
            <xm:f>'How to use the SCOP tool'!$B$79:$B$81</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How to use the SCOP tool</vt:lpstr>
      <vt:lpstr>SCOP water_based HP average</vt:lpstr>
      <vt:lpstr>SCOP water_based HP warmer</vt:lpstr>
      <vt:lpstr>SCOP water_based HP colder</vt:lpstr>
      <vt:lpstr>SEER water_based HP</vt:lpstr>
    </vt:vector>
  </TitlesOfParts>
  <Company>CETIAT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MMT</dc:creator>
  <cp:lastModifiedBy>Laure Meljac</cp:lastModifiedBy>
  <cp:lastPrinted>2016-11-30T11:36:05Z</cp:lastPrinted>
  <dcterms:created xsi:type="dcterms:W3CDTF">2010-08-04T09:32:22Z</dcterms:created>
  <dcterms:modified xsi:type="dcterms:W3CDTF">2021-09-13T05:20:29Z</dcterms:modified>
</cp:coreProperties>
</file>